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Recovered_Sheet1" sheetId="1" r:id="rId3"/>
    <sheet state="visible" name="Standings" sheetId="2" r:id="rId4"/>
    <sheet state="visible" name="Elimintation" sheetId="3" r:id="rId5"/>
    <sheet state="visible" name="New Elimination" sheetId="4" r:id="rId6"/>
    <sheet state="visible" name="New Elimination (3)" sheetId="5" r:id="rId7"/>
    <sheet state="visible" name="Money" sheetId="6" r:id="rId8"/>
    <sheet state="visible" name="Rules" sheetId="7" r:id="rId9"/>
  </sheets>
  <definedNames/>
  <calcPr/>
</workbook>
</file>

<file path=xl/sharedStrings.xml><?xml version="1.0" encoding="utf-8"?>
<sst xmlns="http://schemas.openxmlformats.org/spreadsheetml/2006/main" count="696" uniqueCount="199">
  <si>
    <t xml:space="preserve"> </t>
  </si>
  <si>
    <t>Elimination Pool</t>
  </si>
  <si>
    <t>Week 10</t>
  </si>
  <si>
    <t>Player</t>
  </si>
  <si>
    <t>Elimination Pool  Number Two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</si>
  <si>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</si>
  <si>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</si>
  <si>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</si>
  <si>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</si>
  <si>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</si>
  <si>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</si>
  <si>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</si>
  <si>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</si>
  <si>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</si>
  <si>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</si>
  <si>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</si>
  <si>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</si>
  <si>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</si>
  <si>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Week #16</t>
  </si>
  <si>
    <t>Week #17</t>
  </si>
  <si>
    <t>Week #1</t>
  </si>
  <si>
    <t>Week #2</t>
  </si>
  <si>
    <t>Bob Ross</t>
  </si>
  <si>
    <t>Week # 15</t>
  </si>
  <si>
    <t>Week # 16</t>
  </si>
  <si>
    <t>BUFFALO</t>
  </si>
  <si>
    <t>PATRIOTS</t>
  </si>
  <si>
    <t>Casey Maun</t>
  </si>
  <si>
    <t>BUCCANEERS</t>
  </si>
  <si>
    <t>@</t>
  </si>
  <si>
    <t>NY JETS</t>
  </si>
  <si>
    <t>CARDINALS</t>
  </si>
  <si>
    <t>ELIMINATED</t>
  </si>
  <si>
    <t>Chris Ross</t>
  </si>
  <si>
    <t>Joe Landy</t>
  </si>
  <si>
    <t>Mike Zimmerman</t>
  </si>
  <si>
    <t>SEAHAWKS</t>
  </si>
  <si>
    <t>Patrick Landy</t>
  </si>
  <si>
    <t>DETROIT</t>
  </si>
  <si>
    <t>GREEN BAY</t>
  </si>
  <si>
    <t>Name</t>
  </si>
  <si>
    <t>CHIEFS</t>
  </si>
  <si>
    <t>Cori Blair</t>
  </si>
  <si>
    <t>COLTS</t>
  </si>
  <si>
    <t>Patrick Puckly, Jr.</t>
  </si>
  <si>
    <t>Bruce Benner</t>
  </si>
  <si>
    <t>EAGLES</t>
  </si>
  <si>
    <t>Bob Spraker</t>
  </si>
  <si>
    <t>CHARGERS</t>
  </si>
  <si>
    <t>Fred Shaner</t>
  </si>
  <si>
    <t>PACKERS</t>
  </si>
  <si>
    <t>Mandy Hartley</t>
  </si>
  <si>
    <t>Maureen Moran</t>
  </si>
  <si>
    <t>DALLAS</t>
  </si>
  <si>
    <t>FALCONS</t>
  </si>
  <si>
    <t>COWBOYS</t>
  </si>
  <si>
    <t>DOLPHINS</t>
  </si>
  <si>
    <t>Scott Blair</t>
  </si>
  <si>
    <t>Chris Hill</t>
  </si>
  <si>
    <t>PANTHERS</t>
  </si>
  <si>
    <t>Todd Droll</t>
  </si>
  <si>
    <t>Chris Moran</t>
  </si>
  <si>
    <t>TAMPA BAY</t>
  </si>
  <si>
    <t>RAVENS</t>
  </si>
  <si>
    <t>Jessica Hawk</t>
  </si>
  <si>
    <t>Tom Stabley</t>
  </si>
  <si>
    <t>NO PICK</t>
  </si>
  <si>
    <t>Peggy Kahler</t>
  </si>
  <si>
    <t>Christine Rainey</t>
  </si>
  <si>
    <t>CAROLINA</t>
  </si>
  <si>
    <t>TENNESSEE</t>
  </si>
  <si>
    <t>Roger Slaughter</t>
  </si>
  <si>
    <t>Gelinda Riley</t>
  </si>
  <si>
    <t>Jim Shideler</t>
  </si>
  <si>
    <t>BRONCOS</t>
  </si>
  <si>
    <t>CHICAGO</t>
  </si>
  <si>
    <t>ST LOUIS</t>
  </si>
  <si>
    <t>Michael Ross</t>
  </si>
  <si>
    <t>JETS</t>
  </si>
  <si>
    <t>Joel McCamley</t>
  </si>
  <si>
    <t>Amy Schirf</t>
  </si>
  <si>
    <t>GIANTS</t>
  </si>
  <si>
    <t>Michael Zimmerman</t>
  </si>
  <si>
    <t>Dave Kopac</t>
  </si>
  <si>
    <t>Mike Gabel</t>
  </si>
  <si>
    <t>Alex Reitter</t>
  </si>
  <si>
    <t>SAINTS</t>
  </si>
  <si>
    <t>Rachel Duck</t>
  </si>
  <si>
    <t>NEW ORLEANS</t>
  </si>
  <si>
    <t>Brian Caldarelli</t>
  </si>
  <si>
    <t>WASHINGTON</t>
  </si>
  <si>
    <t>Carol Bagnell</t>
  </si>
  <si>
    <t>REDSKINS</t>
  </si>
  <si>
    <t>STEELERS</t>
  </si>
  <si>
    <t>MIAMI</t>
  </si>
  <si>
    <t>PHILADELPHIA</t>
  </si>
  <si>
    <t>Dave Schirf</t>
  </si>
  <si>
    <t>Richard Thomas</t>
  </si>
  <si>
    <t>Derrick Skillings</t>
  </si>
  <si>
    <t>CLEVELAND</t>
  </si>
  <si>
    <t>PITTSBURGH</t>
  </si>
  <si>
    <t>FFFF</t>
  </si>
  <si>
    <t xml:space="preserve">  </t>
  </si>
  <si>
    <t>Barry White</t>
  </si>
  <si>
    <t>RAMS</t>
  </si>
  <si>
    <t>BENGALS</t>
  </si>
  <si>
    <t>Jill Rutherford</t>
  </si>
  <si>
    <t>JACKSONVILLE</t>
  </si>
  <si>
    <t>BALTIMORE</t>
  </si>
  <si>
    <t>Mandy Droll</t>
  </si>
  <si>
    <t>Margalo McCamley</t>
  </si>
  <si>
    <t>Curt Walker</t>
  </si>
  <si>
    <t>MINNESOTA</t>
  </si>
  <si>
    <t>OAKLAND</t>
  </si>
  <si>
    <t>NEW ENGLAND</t>
  </si>
  <si>
    <t>NY GIANTS</t>
  </si>
  <si>
    <t>KANSAS CITY</t>
  </si>
  <si>
    <t>DENVER</t>
  </si>
  <si>
    <t>JJJKDKS;LS</t>
  </si>
  <si>
    <t>ARIZONA</t>
  </si>
  <si>
    <t>SEATTLE</t>
  </si>
  <si>
    <t>Dwayne Rush</t>
  </si>
  <si>
    <t>TITANS</t>
  </si>
  <si>
    <t>ALABAMA</t>
  </si>
  <si>
    <t>MISSISSIPPI STATE</t>
  </si>
  <si>
    <t>college</t>
  </si>
  <si>
    <t>OREGON</t>
  </si>
  <si>
    <t>STANFORD</t>
  </si>
  <si>
    <t>TEMPLE</t>
  </si>
  <si>
    <t>SOUTH FLORIDA</t>
  </si>
  <si>
    <t>UTAH</t>
  </si>
  <si>
    <t>WINNER</t>
  </si>
  <si>
    <t>MEMPHIS</t>
  </si>
  <si>
    <t>HOUSTON</t>
  </si>
  <si>
    <t>OKLAHOMA</t>
  </si>
  <si>
    <t>BAYLOR</t>
  </si>
  <si>
    <t>CINCINNATI</t>
  </si>
  <si>
    <t>Monday Night</t>
  </si>
  <si>
    <t>Tiebreaker</t>
  </si>
  <si>
    <t>ELIMINATION</t>
  </si>
  <si>
    <t>NEW ELIMNATION</t>
  </si>
  <si>
    <t>NEW ELIMNATION (3)</t>
  </si>
  <si>
    <t>CURRENT</t>
  </si>
  <si>
    <t>ytd</t>
  </si>
  <si>
    <t>YTD</t>
  </si>
  <si>
    <t>Previous</t>
  </si>
  <si>
    <t>games</t>
  </si>
  <si>
    <t>won</t>
  </si>
  <si>
    <t>Names</t>
  </si>
  <si>
    <t>Won</t>
  </si>
  <si>
    <t>Lost</t>
  </si>
  <si>
    <t>Tie</t>
  </si>
  <si>
    <t>Percent</t>
  </si>
  <si>
    <t>$$$</t>
  </si>
  <si>
    <t>paid</t>
  </si>
  <si>
    <t>owed</t>
  </si>
  <si>
    <t>back</t>
  </si>
  <si>
    <t>1ST</t>
  </si>
  <si>
    <t>Ken Green</t>
  </si>
  <si>
    <t>3RD</t>
  </si>
  <si>
    <t>2ND</t>
  </si>
  <si>
    <t>Rod Ilgen</t>
  </si>
  <si>
    <t>Rick Fisher</t>
  </si>
  <si>
    <t>TOTALS</t>
  </si>
  <si>
    <t>Elimination Pool  Number Three</t>
  </si>
  <si>
    <t>PURSE BREAKDOWN</t>
  </si>
  <si>
    <t>Players</t>
  </si>
  <si>
    <t>Entrance</t>
  </si>
  <si>
    <t>Total Purse</t>
  </si>
  <si>
    <t>WEELY WINNERS</t>
  </si>
  <si>
    <t>1st</t>
  </si>
  <si>
    <t>2nd</t>
  </si>
  <si>
    <t>3rd</t>
  </si>
  <si>
    <t>1st Place After Week 8</t>
  </si>
  <si>
    <t>YTD WINNERS</t>
  </si>
  <si>
    <t>4th</t>
  </si>
  <si>
    <t>Bonus for 1st perfect week on Pros</t>
  </si>
  <si>
    <t>(if no one wins, goes to ytd 1st place)</t>
  </si>
  <si>
    <t>Last Place</t>
  </si>
  <si>
    <t>First Elimination</t>
  </si>
  <si>
    <t>Second Elimination</t>
  </si>
  <si>
    <t>Third Elimination</t>
  </si>
  <si>
    <t>Its Football Time!!!!!!!!!!!!!!!</t>
  </si>
  <si>
    <t>Attached is week one of the 2015 Football Pool.  In additional to our normal $50.00 entrance fee, we have added a elimination pool for $10.00 additional dollars.  The rules for both our listed below.  Week one's sheets our due by Thursday Sept 10th at 3pm.  Good luck.</t>
  </si>
  <si>
    <t>Pickem Pool.</t>
  </si>
  <si>
    <t xml:space="preserve">1.       Entrance fee $50.00 due by September 25th.  If you do not turn in your entrance fee by that date, you will be eliminated from the pool and forfeit any winnings.  </t>
  </si>
  <si>
    <t xml:space="preserve">2.       Fees should be mailed to the attention of Tom Stabley at 554 Balmoral Circle, State College, PA 16801.  Checks should be made payable to Tom as well.  </t>
  </si>
  <si>
    <t>3.       Each week sheet will be sent out on Tuesday, must be returned by Thursday at 3pm EST.</t>
  </si>
  <si>
    <t>4.       Pick the Winners.</t>
  </si>
  <si>
    <t>5.       Tie Breaker closet to points without going over.</t>
  </si>
  <si>
    <t xml:space="preserve">6.       In the event of a tie at the end of the season for the over winner, the tie will use the first week of the playoffs to decide, and so on.  </t>
  </si>
  <si>
    <t>Elimination Pool (Great Addition to our regular pool)</t>
  </si>
  <si>
    <t>1)       You pick an NFL team to win their game in week 1</t>
  </si>
  <si>
    <t>2)       If your team wins during week 1, you move on to week 2 and so on, then you choose a different NFL team to win their game</t>
  </si>
  <si>
    <t>3)       If your team loses, or there is a tie, you are out of the pool</t>
  </si>
  <si>
    <t xml:space="preserve">4)       You can’t pick the same team twice </t>
  </si>
  <si>
    <t>5)       The last member standing, wins the entire pot</t>
  </si>
  <si>
    <t>6)       Entry fee is $10/person</t>
  </si>
  <si>
    <t>7)    Line to put you Team is below the Monday night Football game on the weekly Pickem Pool.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</si>
</sst>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\ d\,\ yyyy"/>
    <numFmt numFmtId="165" formatCode="0_)"/>
    <numFmt numFmtId="166" formatCode="_(* #,##0.00_);_(* \(#,##0.00\);_(* &quot;-&quot;??_);_(@_)"/>
    <numFmt numFmtId="167" formatCode="_(* #,##0_);_(* \(#,##0\);_(* &quot;-&quot;??_);_(@_)"/>
    <numFmt numFmtId="168" formatCode="&quot;$&quot;#,##0.00_);\(&quot;$&quot;#,##0.00\)"/>
    <numFmt numFmtId="169" formatCode="&quot;$&quot;#,##0"/>
  </numFmts>
  <fonts count="15">
    <font>
      <sz val="10.0"/>
      <color rgb="FF000000"/>
      <name val="Arial"/>
    </font>
    <font>
      <b/>
      <sz val="16.0"/>
      <name val="Arial"/>
    </font>
    <font>
      <sz val="10.0"/>
      <name val="Arial"/>
    </font>
    <font>
      <b/>
      <sz val="22.0"/>
      <name val="Arial"/>
    </font>
    <font>
      <b/>
      <sz val="12.0"/>
      <name val="Arial"/>
    </font>
    <font/>
    <font>
      <b/>
      <sz val="11.0"/>
      <name val="Arial"/>
    </font>
    <font>
      <b/>
      <sz val="14.0"/>
      <name val="Arial"/>
    </font>
    <font>
      <b/>
      <sz val="10.0"/>
      <name val="Arial"/>
    </font>
    <font>
      <sz val="12.0"/>
      <name val="Arial"/>
    </font>
    <font>
      <sz val="10.0"/>
      <color rgb="FFFFFFFF"/>
      <name val="Arial"/>
    </font>
    <font>
      <sz val="10.0"/>
      <color rgb="FFFF0000"/>
      <name val="Arial"/>
    </font>
    <font>
      <sz val="8.0"/>
      <name val="Arial"/>
    </font>
    <font>
      <b/>
      <sz val="13.0"/>
      <name val="Arial"/>
    </font>
    <font>
      <b/>
      <sz val="8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0" fillId="0" fontId="4" numFmtId="0" xfId="0" applyFont="1"/>
    <xf borderId="2" fillId="0" fontId="5" numFmtId="0" xfId="0" applyBorder="1" applyFont="1"/>
    <xf borderId="0" fillId="0" fontId="2" numFmtId="0" xfId="0" applyFont="1"/>
    <xf borderId="3" fillId="0" fontId="5" numFmtId="0" xfId="0" applyBorder="1" applyFont="1"/>
    <xf borderId="0" fillId="0" fontId="3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164" xfId="0" applyAlignment="1" applyFont="1" applyNumberFormat="1">
      <alignment horizontal="center"/>
    </xf>
    <xf borderId="0" fillId="0" fontId="2" numFmtId="3" xfId="0" applyFont="1" applyNumberFormat="1"/>
    <xf borderId="0" fillId="0" fontId="8" numFmtId="0" xfId="0" applyFont="1"/>
    <xf borderId="0" fillId="0" fontId="9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2" fontId="9" numFmtId="0" xfId="0" applyAlignment="1" applyBorder="1" applyFill="1" applyFont="1">
      <alignment horizontal="center" vertical="center"/>
    </xf>
    <xf borderId="0" fillId="0" fontId="9" numFmtId="0" xfId="0" applyFont="1"/>
    <xf borderId="0" fillId="0" fontId="4" numFmtId="164" xfId="0" applyAlignment="1" applyFont="1" applyNumberFormat="1">
      <alignment horizontal="center"/>
    </xf>
    <xf borderId="0" fillId="3" fontId="8" numFmtId="0" xfId="0" applyBorder="1" applyFill="1" applyFont="1"/>
    <xf borderId="0" fillId="3" fontId="2" numFmtId="0" xfId="0" applyBorder="1" applyFont="1"/>
    <xf borderId="0" fillId="0" fontId="10" numFmtId="0" xfId="0" applyFont="1"/>
    <xf borderId="0" fillId="0" fontId="9" numFmtId="3" xfId="0" applyFont="1" applyNumberFormat="1"/>
    <xf borderId="0" fillId="0" fontId="8" numFmtId="0" xfId="0" applyAlignment="1" applyFont="1">
      <alignment horizontal="left"/>
    </xf>
    <xf borderId="0" fillId="0" fontId="9" numFmtId="0" xfId="0" applyAlignment="1" applyFont="1">
      <alignment horizontal="center" vertical="center"/>
    </xf>
    <xf borderId="0" fillId="0" fontId="8" numFmtId="0" xfId="0" applyAlignment="1" applyFont="1">
      <alignment horizontal="right"/>
    </xf>
    <xf borderId="0" fillId="3" fontId="8" numFmtId="0" xfId="0" applyAlignment="1" applyBorder="1" applyFont="1">
      <alignment horizontal="left"/>
    </xf>
    <xf borderId="4" fillId="0" fontId="4" numFmtId="164" xfId="0" applyAlignment="1" applyBorder="1" applyFont="1" applyNumberFormat="1">
      <alignment horizontal="left"/>
    </xf>
    <xf borderId="0" fillId="0" fontId="2" numFmtId="0" xfId="0" applyAlignment="1" applyFont="1">
      <alignment horizontal="right"/>
    </xf>
    <xf borderId="4" fillId="0" fontId="5" numFmtId="0" xfId="0" applyBorder="1" applyFont="1"/>
    <xf borderId="0" fillId="0" fontId="11" numFmtId="0" xfId="0" applyFont="1"/>
    <xf borderId="0" fillId="2" fontId="9" numFmtId="0" xfId="0" applyAlignment="1" applyBorder="1" applyFont="1">
      <alignment horizontal="center"/>
    </xf>
    <xf borderId="0" fillId="0" fontId="4" numFmtId="164" xfId="0" applyAlignment="1" applyFont="1" applyNumberFormat="1">
      <alignment horizontal="left"/>
    </xf>
    <xf borderId="0" fillId="0" fontId="4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4" fontId="8" numFmtId="0" xfId="0" applyBorder="1" applyFill="1" applyFont="1"/>
    <xf borderId="0" fillId="4" fontId="2" numFmtId="0" xfId="0" applyBorder="1" applyFont="1"/>
    <xf borderId="0" fillId="0" fontId="7" numFmtId="0" xfId="0" applyFont="1"/>
    <xf borderId="0" fillId="0" fontId="4" numFmtId="0" xfId="0" applyAlignment="1" applyFont="1">
      <alignment horizontal="right"/>
    </xf>
    <xf borderId="1" fillId="0" fontId="4" numFmtId="0" xfId="0" applyBorder="1" applyFont="1"/>
    <xf borderId="3" fillId="0" fontId="7" numFmtId="0" xfId="0" applyAlignment="1" applyBorder="1" applyFont="1">
      <alignment horizontal="center"/>
    </xf>
    <xf borderId="0" fillId="0" fontId="12" numFmtId="0" xfId="0" applyFont="1"/>
    <xf borderId="0" fillId="0" fontId="13" numFmtId="0" xfId="0" applyAlignment="1" applyFont="1">
      <alignment horizontal="right"/>
    </xf>
    <xf borderId="4" fillId="0" fontId="7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" fillId="0" fontId="8" numFmtId="0" xfId="0" applyAlignment="1" applyBorder="1" applyFont="1">
      <alignment horizontal="center"/>
    </xf>
    <xf borderId="0" fillId="0" fontId="2" numFmtId="3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5" fillId="0" fontId="8" numFmtId="0" xfId="0" applyBorder="1" applyFont="1"/>
    <xf borderId="6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2" numFmtId="0" xfId="0" applyBorder="1" applyFont="1"/>
    <xf borderId="5" fillId="0" fontId="2" numFmtId="165" xfId="0" applyAlignment="1" applyBorder="1" applyFont="1" applyNumberFormat="1">
      <alignment horizontal="center"/>
    </xf>
    <xf borderId="5" fillId="0" fontId="2" numFmtId="10" xfId="0" applyAlignment="1" applyBorder="1" applyFont="1" applyNumberFormat="1">
      <alignment horizontal="center"/>
    </xf>
    <xf borderId="7" fillId="0" fontId="2" numFmtId="3" xfId="0" applyAlignment="1" applyBorder="1" applyFont="1" applyNumberFormat="1">
      <alignment horizontal="center"/>
    </xf>
    <xf borderId="5" fillId="0" fontId="2" numFmtId="3" xfId="0" applyAlignment="1" applyBorder="1" applyFont="1" applyNumberFormat="1">
      <alignment horizontal="center"/>
    </xf>
    <xf borderId="5" fillId="0" fontId="14" numFmtId="0" xfId="0" applyAlignment="1" applyBorder="1" applyFont="1">
      <alignment horizontal="center"/>
    </xf>
    <xf borderId="6" fillId="0" fontId="8" numFmtId="0" xfId="0" applyBorder="1" applyFont="1"/>
    <xf borderId="5" fillId="0" fontId="2" numFmtId="165" xfId="0" applyBorder="1" applyFont="1" applyNumberFormat="1"/>
    <xf borderId="5" fillId="0" fontId="2" numFmtId="10" xfId="0" applyBorder="1" applyFont="1" applyNumberFormat="1"/>
    <xf borderId="7" fillId="0" fontId="2" numFmtId="166" xfId="0" applyBorder="1" applyFont="1" applyNumberFormat="1"/>
    <xf borderId="5" fillId="0" fontId="2" numFmtId="167" xfId="0" applyBorder="1" applyFont="1" applyNumberFormat="1"/>
    <xf borderId="8" fillId="0" fontId="2" numFmtId="0" xfId="0" applyAlignment="1" applyBorder="1" applyFont="1">
      <alignment horizontal="center"/>
    </xf>
    <xf borderId="7" fillId="0" fontId="2" numFmtId="167" xfId="0" applyBorder="1" applyFont="1" applyNumberFormat="1"/>
    <xf borderId="0" fillId="5" fontId="2" numFmtId="0" xfId="0" applyAlignment="1" applyBorder="1" applyFill="1" applyFont="1">
      <alignment horizontal="center"/>
    </xf>
    <xf borderId="0" fillId="0" fontId="2" numFmtId="168" xfId="0" applyFont="1" applyNumberFormat="1"/>
    <xf borderId="0" fillId="0" fontId="2" numFmtId="169" xfId="0" applyFont="1" applyNumberFormat="1"/>
    <xf borderId="0" fillId="0" fontId="2" numFmtId="39" xfId="0" applyFont="1" applyNumberFormat="1"/>
    <xf borderId="4" fillId="0" fontId="2" numFmtId="169" xfId="0" applyBorder="1" applyFont="1" applyNumberFormat="1"/>
    <xf borderId="0" fillId="0" fontId="2" numFmtId="9" xfId="0" applyFont="1" applyNumberFormat="1"/>
    <xf borderId="0" fillId="5" fontId="2" numFmtId="16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5.14"/>
    <col customWidth="1" min="2" max="2" width="6.43"/>
    <col customWidth="1" min="3" max="3" width="26.14"/>
    <col customWidth="1" min="4" max="4" width="8.71"/>
    <col customWidth="1" min="5" max="5" width="8.57"/>
    <col customWidth="1" min="6" max="6" width="10.14"/>
    <col customWidth="1" min="7" max="7" width="10.0"/>
    <col customWidth="1" min="8" max="8" width="3.57"/>
    <col customWidth="1" min="9" max="9" width="7.0"/>
    <col customWidth="1" min="10" max="10" width="7.43"/>
    <col customWidth="1" min="11" max="11" width="9.86"/>
    <col customWidth="1" min="12" max="13" width="7.57"/>
    <col customWidth="1" min="14" max="14" width="9.29"/>
    <col customWidth="1" min="15" max="15" width="8.57"/>
    <col customWidth="1" min="16" max="16" width="12.14"/>
    <col customWidth="1" min="17" max="17" width="9.29"/>
    <col customWidth="1" min="18" max="26" width="8.71"/>
  </cols>
  <sheetData>
    <row r="1" ht="23.25" customHeight="1">
      <c r="A1" s="1" t="s">
        <v>0</v>
      </c>
      <c r="B1" s="2"/>
      <c r="C1" s="2" t="s">
        <v>0</v>
      </c>
      <c r="D1" s="3" t="s">
        <v>2</v>
      </c>
      <c r="E1" s="5"/>
      <c r="F1" s="5"/>
      <c r="G1" s="5"/>
      <c r="H1" s="5"/>
      <c r="I1" s="5"/>
      <c r="J1" s="5"/>
      <c r="K1" s="5"/>
      <c r="L1" s="7"/>
      <c r="M1" s="8"/>
      <c r="N1" s="8"/>
      <c r="O1" s="2"/>
      <c r="P1" s="2"/>
      <c r="Q1" s="2"/>
      <c r="R1" s="2"/>
    </row>
    <row r="2" ht="6.0" customHeight="1">
      <c r="A2" s="2"/>
      <c r="B2" s="2"/>
      <c r="C2" s="2"/>
      <c r="D2" s="2"/>
      <c r="E2" s="10"/>
      <c r="F2" s="10"/>
      <c r="G2" s="10"/>
      <c r="H2" s="10"/>
      <c r="I2" s="10"/>
      <c r="J2" s="10"/>
      <c r="K2" s="10"/>
      <c r="L2" s="11"/>
      <c r="M2" s="11"/>
      <c r="N2" s="11"/>
      <c r="O2" s="2"/>
      <c r="P2" s="2"/>
      <c r="Q2" s="2"/>
    </row>
    <row r="3" ht="15.0" customHeight="1">
      <c r="A3" s="13" t="s">
        <v>25</v>
      </c>
      <c r="B3" s="13" t="s">
        <v>29</v>
      </c>
      <c r="C3" s="15" t="s">
        <v>30</v>
      </c>
      <c r="D3" s="16" t="s">
        <v>0</v>
      </c>
      <c r="E3" s="17"/>
      <c r="F3" s="17"/>
      <c r="G3" s="17"/>
      <c r="H3" s="17"/>
      <c r="I3" s="17"/>
      <c r="J3" s="17"/>
      <c r="K3" s="17"/>
      <c r="L3" s="21"/>
      <c r="M3" s="21"/>
      <c r="N3" s="21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6.75" customHeight="1">
      <c r="A4" s="13"/>
      <c r="B4" s="13"/>
      <c r="C4" s="23"/>
      <c r="D4" s="16"/>
      <c r="E4" s="17"/>
      <c r="F4" s="17"/>
      <c r="G4" s="17"/>
      <c r="H4" s="17"/>
      <c r="I4" s="17"/>
      <c r="J4" s="17"/>
      <c r="K4" s="17"/>
      <c r="L4" s="21"/>
      <c r="M4" s="21"/>
      <c r="N4" s="21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7.25" customHeight="1">
      <c r="A5" s="13" t="s">
        <v>38</v>
      </c>
      <c r="B5" s="13" t="s">
        <v>29</v>
      </c>
      <c r="C5" s="15" t="s">
        <v>39</v>
      </c>
      <c r="D5" s="16" t="s">
        <v>0</v>
      </c>
      <c r="E5" s="10" t="s">
        <v>40</v>
      </c>
      <c r="F5" s="26" t="s">
        <v>44</v>
      </c>
      <c r="G5" s="28"/>
      <c r="H5" s="28"/>
      <c r="I5" s="28"/>
      <c r="J5" s="28"/>
      <c r="K5" s="28"/>
      <c r="L5" s="21"/>
      <c r="M5" s="21"/>
      <c r="N5" s="21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6.75" customHeight="1">
      <c r="A6" s="13"/>
      <c r="B6" s="13"/>
      <c r="C6" s="23"/>
      <c r="D6" s="16"/>
      <c r="E6" s="17"/>
      <c r="F6" s="17"/>
      <c r="G6" s="17"/>
      <c r="H6" s="17"/>
      <c r="I6" s="17"/>
      <c r="J6" s="17"/>
      <c r="K6" s="17"/>
      <c r="L6" s="21"/>
      <c r="M6" s="21"/>
      <c r="N6" s="21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5.0" customHeight="1">
      <c r="A7" s="30" t="s">
        <v>53</v>
      </c>
      <c r="B7" s="13" t="s">
        <v>29</v>
      </c>
      <c r="C7" s="23" t="s">
        <v>62</v>
      </c>
      <c r="D7" s="16" t="s">
        <v>0</v>
      </c>
      <c r="E7" s="17"/>
      <c r="F7" s="17"/>
      <c r="G7" s="17"/>
      <c r="H7" s="17"/>
      <c r="I7" s="17"/>
      <c r="J7" s="17"/>
      <c r="K7" s="17"/>
      <c r="L7" s="21"/>
      <c r="M7" s="21"/>
      <c r="N7" s="21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6.75" customHeight="1">
      <c r="A8" s="13"/>
      <c r="B8" s="13"/>
      <c r="C8" s="23"/>
      <c r="D8" s="16"/>
      <c r="E8" s="17"/>
      <c r="F8" s="17"/>
      <c r="G8" s="17"/>
      <c r="H8" s="17"/>
      <c r="I8" s="17"/>
      <c r="J8" s="17"/>
      <c r="K8" s="17"/>
      <c r="L8" s="21"/>
      <c r="M8" s="21"/>
      <c r="N8" s="2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5.0" customHeight="1">
      <c r="A9" s="30" t="s">
        <v>69</v>
      </c>
      <c r="B9" s="13" t="s">
        <v>29</v>
      </c>
      <c r="C9" s="23" t="s">
        <v>70</v>
      </c>
      <c r="D9" s="16" t="s">
        <v>0</v>
      </c>
      <c r="E9" s="16"/>
      <c r="F9" s="17"/>
      <c r="G9" s="17" t="s">
        <v>0</v>
      </c>
      <c r="H9" s="17"/>
      <c r="I9" s="17" t="s">
        <v>0</v>
      </c>
      <c r="J9" s="17"/>
      <c r="K9" s="17" t="s">
        <v>0</v>
      </c>
      <c r="L9" s="21"/>
      <c r="M9" s="21"/>
      <c r="N9" s="21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6.75" customHeight="1">
      <c r="A10" s="13"/>
      <c r="B10" s="13"/>
      <c r="C10" s="23"/>
      <c r="D10" s="16"/>
      <c r="E10" s="17"/>
      <c r="F10" s="17"/>
      <c r="G10" s="17"/>
      <c r="H10" s="17"/>
      <c r="I10" s="17"/>
      <c r="J10" s="17"/>
      <c r="K10" s="17"/>
      <c r="L10" s="21"/>
      <c r="M10" s="21"/>
      <c r="N10" s="21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7.25" customHeight="1">
      <c r="A11" s="13" t="s">
        <v>75</v>
      </c>
      <c r="B11" s="13" t="s">
        <v>29</v>
      </c>
      <c r="C11" s="15" t="s">
        <v>76</v>
      </c>
      <c r="D11" s="16" t="s">
        <v>0</v>
      </c>
      <c r="E11" s="31"/>
      <c r="F11" s="32" t="s">
        <v>0</v>
      </c>
      <c r="K11" s="17"/>
      <c r="L11" s="21"/>
      <c r="M11" s="21"/>
      <c r="N11" s="2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7.5" customHeight="1">
      <c r="A12" s="13"/>
      <c r="B12" s="13"/>
      <c r="C12" s="23"/>
      <c r="D12" s="16"/>
      <c r="E12" s="17"/>
      <c r="F12" s="17"/>
      <c r="G12" s="17"/>
      <c r="H12" s="17"/>
      <c r="I12" s="17"/>
      <c r="J12" s="17"/>
      <c r="K12" s="17"/>
      <c r="L12" s="21"/>
      <c r="M12" s="21"/>
      <c r="N12" s="21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5.0" customHeight="1">
      <c r="A13" s="30" t="s">
        <v>88</v>
      </c>
      <c r="B13" s="13" t="s">
        <v>29</v>
      </c>
      <c r="C13" s="23" t="s">
        <v>90</v>
      </c>
      <c r="D13" s="16" t="s">
        <v>0</v>
      </c>
      <c r="E13" s="17"/>
      <c r="F13" s="17"/>
      <c r="G13" s="17"/>
      <c r="H13" s="17"/>
      <c r="I13" s="17"/>
      <c r="J13" s="17"/>
      <c r="K13" s="17"/>
      <c r="L13" s="21"/>
      <c r="M13" s="21"/>
      <c r="N13" s="21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6.75" customHeight="1">
      <c r="A14" s="13"/>
      <c r="B14" s="13"/>
      <c r="C14" s="23"/>
      <c r="D14" s="16"/>
      <c r="E14" s="17" t="s">
        <v>0</v>
      </c>
      <c r="F14" s="17"/>
      <c r="G14" s="17"/>
      <c r="H14" s="17"/>
      <c r="I14" s="17"/>
      <c r="J14" s="17"/>
      <c r="K14" s="17"/>
      <c r="L14" s="21"/>
      <c r="M14" s="21"/>
      <c r="N14" s="21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5.0" customHeight="1">
      <c r="A15" s="13" t="s">
        <v>94</v>
      </c>
      <c r="B15" s="13" t="s">
        <v>29</v>
      </c>
      <c r="C15" s="15" t="s">
        <v>95</v>
      </c>
      <c r="D15" s="16" t="s">
        <v>0</v>
      </c>
      <c r="E15" s="17" t="s">
        <v>0</v>
      </c>
      <c r="F15" s="17"/>
      <c r="G15" s="17"/>
      <c r="H15" s="17"/>
      <c r="I15" s="17"/>
      <c r="J15" s="17"/>
      <c r="K15" s="17"/>
      <c r="L15" s="21"/>
      <c r="M15" s="21"/>
      <c r="N15" s="21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6.75" customHeight="1">
      <c r="A16" s="13"/>
      <c r="B16" s="13"/>
      <c r="C16" s="23"/>
      <c r="D16" s="16"/>
      <c r="E16" s="17" t="s">
        <v>0</v>
      </c>
      <c r="F16" s="17"/>
      <c r="G16" s="17"/>
      <c r="H16" s="17"/>
      <c r="I16" s="17"/>
      <c r="J16" s="17"/>
      <c r="K16" s="17"/>
      <c r="L16" s="21"/>
      <c r="M16" s="21"/>
      <c r="N16" s="21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5.0" customHeight="1">
      <c r="A17" s="13" t="s">
        <v>99</v>
      </c>
      <c r="B17" s="13" t="s">
        <v>29</v>
      </c>
      <c r="C17" s="30" t="s">
        <v>100</v>
      </c>
      <c r="D17" s="16" t="s">
        <v>0</v>
      </c>
      <c r="E17" s="17" t="s">
        <v>102</v>
      </c>
      <c r="F17" s="17"/>
      <c r="G17" s="17"/>
      <c r="H17" s="17"/>
      <c r="I17" s="17"/>
      <c r="J17" s="17"/>
      <c r="K17" s="17" t="s">
        <v>0</v>
      </c>
      <c r="L17" s="21"/>
      <c r="M17" s="21"/>
      <c r="N17" s="2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6.75" customHeight="1">
      <c r="A18" s="16"/>
      <c r="B18" s="13"/>
      <c r="C18" s="16"/>
      <c r="D18" s="16"/>
      <c r="E18" s="17" t="s">
        <v>0</v>
      </c>
      <c r="F18" s="17"/>
      <c r="G18" s="17"/>
      <c r="H18" s="17"/>
      <c r="I18" s="17"/>
      <c r="J18" s="17"/>
      <c r="K18" s="17"/>
      <c r="L18" s="21"/>
      <c r="M18" s="21"/>
      <c r="N18" s="2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5.0" customHeight="1">
      <c r="A19" s="13" t="s">
        <v>107</v>
      </c>
      <c r="B19" s="13" t="s">
        <v>29</v>
      </c>
      <c r="C19" s="30" t="s">
        <v>108</v>
      </c>
      <c r="D19" s="16" t="s">
        <v>0</v>
      </c>
      <c r="E19" s="17" t="s">
        <v>102</v>
      </c>
      <c r="F19" s="17"/>
      <c r="G19" s="17"/>
      <c r="H19" s="17"/>
      <c r="I19" s="17"/>
      <c r="J19" s="17"/>
      <c r="K19" s="17"/>
      <c r="L19" s="21"/>
      <c r="M19" s="21"/>
      <c r="N19" s="21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6.75" customHeight="1">
      <c r="A20" s="16"/>
      <c r="B20" s="13"/>
      <c r="C20" s="16"/>
      <c r="D20" s="16"/>
      <c r="E20" s="17"/>
      <c r="F20" s="17"/>
      <c r="G20" s="17"/>
      <c r="H20" s="17"/>
      <c r="I20" s="17"/>
      <c r="J20" s="17"/>
      <c r="K20" s="17"/>
      <c r="L20" s="21"/>
      <c r="M20" s="21"/>
      <c r="N20" s="21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0" customHeight="1">
      <c r="A21" s="13" t="s">
        <v>112</v>
      </c>
      <c r="B21" s="13" t="s">
        <v>29</v>
      </c>
      <c r="C21" s="15" t="s">
        <v>113</v>
      </c>
      <c r="D21" s="16" t="s">
        <v>0</v>
      </c>
      <c r="E21" s="17"/>
      <c r="F21" s="17"/>
      <c r="G21" s="17"/>
      <c r="H21" s="17"/>
      <c r="I21" s="17"/>
      <c r="J21" s="17"/>
      <c r="K21" s="17"/>
      <c r="L21" s="21"/>
      <c r="M21" s="21"/>
      <c r="N21" s="21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6.75" customHeight="1">
      <c r="A22" s="13"/>
      <c r="B22" s="13"/>
      <c r="C22" s="23"/>
      <c r="D22" s="16"/>
      <c r="E22" s="17"/>
      <c r="F22" s="17"/>
      <c r="G22" s="17"/>
      <c r="H22" s="17"/>
      <c r="I22" s="17"/>
      <c r="J22" s="17"/>
      <c r="K22" s="17"/>
      <c r="L22" s="21"/>
      <c r="M22" s="21"/>
      <c r="N22" s="2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0" customHeight="1">
      <c r="A23" s="30" t="s">
        <v>114</v>
      </c>
      <c r="B23" s="13" t="s">
        <v>29</v>
      </c>
      <c r="C23" s="23" t="s">
        <v>115</v>
      </c>
      <c r="D23" s="16" t="s">
        <v>0</v>
      </c>
      <c r="E23" s="17"/>
      <c r="F23" s="17"/>
      <c r="G23" s="17"/>
      <c r="H23" s="17"/>
      <c r="I23" s="17" t="s">
        <v>0</v>
      </c>
      <c r="J23" s="17"/>
      <c r="K23" s="17"/>
      <c r="L23" s="21"/>
      <c r="M23" s="21"/>
      <c r="N23" s="2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6.75" customHeight="1">
      <c r="A24" s="13"/>
      <c r="B24" s="13"/>
      <c r="C24" s="23"/>
      <c r="D24" s="16" t="s">
        <v>0</v>
      </c>
      <c r="E24" s="17"/>
      <c r="F24" s="17"/>
      <c r="G24" s="17"/>
      <c r="H24" s="17"/>
      <c r="I24" s="17"/>
      <c r="J24" s="17"/>
      <c r="K24" s="17"/>
      <c r="L24" s="21"/>
      <c r="M24" s="21"/>
      <c r="N24" s="21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5.0" customHeight="1">
      <c r="A25" s="13" t="s">
        <v>116</v>
      </c>
      <c r="B25" s="13" t="s">
        <v>29</v>
      </c>
      <c r="C25" s="15" t="s">
        <v>117</v>
      </c>
      <c r="D25" s="16" t="s">
        <v>0</v>
      </c>
      <c r="E25" s="17"/>
      <c r="F25" s="17"/>
      <c r="G25" s="17"/>
      <c r="H25" s="17"/>
      <c r="I25" s="17"/>
      <c r="J25" s="17"/>
      <c r="K25" s="17"/>
      <c r="L25" s="21"/>
      <c r="M25" s="21"/>
      <c r="N25" s="21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6.75" customHeight="1">
      <c r="A26" s="13"/>
      <c r="B26" s="13"/>
      <c r="C26" s="13"/>
      <c r="D26" s="16"/>
      <c r="E26" s="17"/>
      <c r="F26" s="17"/>
      <c r="G26" s="17"/>
      <c r="H26" s="17"/>
      <c r="I26" s="17"/>
      <c r="J26" s="17"/>
      <c r="K26" s="17"/>
      <c r="L26" s="21"/>
      <c r="M26" s="21"/>
      <c r="N26" s="2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5.75" customHeight="1">
      <c r="A27" s="13" t="s">
        <v>119</v>
      </c>
      <c r="B27" s="13" t="s">
        <v>29</v>
      </c>
      <c r="C27" s="30" t="s">
        <v>120</v>
      </c>
      <c r="D27" s="16"/>
      <c r="E27" s="17"/>
      <c r="F27" s="17"/>
      <c r="G27" s="17"/>
      <c r="H27" s="17"/>
      <c r="I27" s="17"/>
      <c r="J27" s="17"/>
      <c r="K27" s="17"/>
      <c r="L27" s="21"/>
      <c r="M27" s="21"/>
      <c r="N27" s="2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6.75" customHeight="1">
      <c r="A28" s="13"/>
      <c r="B28" s="13"/>
      <c r="C28" s="13"/>
      <c r="D28" s="16"/>
      <c r="E28" s="17"/>
      <c r="F28" s="17"/>
      <c r="G28" s="17"/>
      <c r="H28" s="17"/>
      <c r="I28" s="17"/>
      <c r="J28" s="17"/>
      <c r="K28" s="17"/>
      <c r="L28" s="21"/>
      <c r="M28" s="21"/>
      <c r="N28" s="2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5.75" customHeight="1">
      <c r="A29" s="30" t="s">
        <v>123</v>
      </c>
      <c r="B29" s="13" t="s">
        <v>29</v>
      </c>
      <c r="C29" s="23" t="s">
        <v>124</v>
      </c>
      <c r="D29" s="16" t="s">
        <v>125</v>
      </c>
      <c r="E29" s="17"/>
      <c r="F29" s="17"/>
      <c r="G29" s="17"/>
      <c r="H29" s="17"/>
      <c r="I29" s="17"/>
      <c r="J29" s="17"/>
      <c r="K29" s="17"/>
      <c r="L29" s="21"/>
      <c r="M29" s="21"/>
      <c r="N29" s="2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6.75" customHeight="1">
      <c r="A30" s="16"/>
      <c r="B30" s="13"/>
      <c r="C30" s="16"/>
      <c r="D30" s="16"/>
      <c r="E30" s="17"/>
      <c r="F30" s="17"/>
      <c r="G30" s="17"/>
      <c r="H30" s="17"/>
      <c r="I30" s="17"/>
      <c r="J30" s="17"/>
      <c r="K30" s="17"/>
      <c r="L30" s="21"/>
      <c r="M30" s="21"/>
      <c r="N30" s="21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0" customHeight="1">
      <c r="A31" s="13" t="s">
        <v>126</v>
      </c>
      <c r="B31" s="13" t="s">
        <v>29</v>
      </c>
      <c r="C31" s="30" t="s">
        <v>127</v>
      </c>
      <c r="D31" s="16" t="s">
        <v>125</v>
      </c>
      <c r="E31" s="17"/>
      <c r="F31" s="17"/>
      <c r="G31" s="17"/>
      <c r="H31" s="17"/>
      <c r="I31" s="17"/>
      <c r="J31" s="17"/>
      <c r="K31" s="17"/>
      <c r="L31" s="21"/>
      <c r="M31" s="21"/>
      <c r="N31" s="21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7.5" customHeight="1">
      <c r="A32" s="13"/>
      <c r="B32" s="13"/>
      <c r="C32" s="13"/>
      <c r="D32" s="16"/>
      <c r="E32" s="17"/>
      <c r="F32" s="17"/>
      <c r="G32" s="17"/>
      <c r="H32" s="17"/>
      <c r="I32" s="17"/>
      <c r="J32" s="17"/>
      <c r="K32" s="17"/>
      <c r="L32" s="21"/>
      <c r="M32" s="21"/>
      <c r="N32" s="21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30" t="s">
        <v>128</v>
      </c>
      <c r="B33" s="13" t="s">
        <v>29</v>
      </c>
      <c r="C33" s="23" t="s">
        <v>129</v>
      </c>
      <c r="D33" s="16" t="s">
        <v>125</v>
      </c>
      <c r="E33" s="17"/>
      <c r="F33" s="17"/>
      <c r="G33" s="17"/>
      <c r="H33" s="17"/>
      <c r="I33" s="17"/>
      <c r="J33" s="17"/>
      <c r="K33" s="17"/>
      <c r="L33" s="21"/>
      <c r="M33" s="21"/>
      <c r="N33" s="21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6.75" customHeight="1">
      <c r="A34" s="13"/>
      <c r="B34" s="13"/>
      <c r="C34" s="13"/>
      <c r="D34" s="16"/>
      <c r="E34" s="17"/>
      <c r="F34" s="17"/>
      <c r="G34" s="17"/>
      <c r="H34" s="17"/>
      <c r="I34" s="17"/>
      <c r="J34" s="17"/>
      <c r="K34" s="17"/>
      <c r="L34" s="21"/>
      <c r="M34" s="21"/>
      <c r="N34" s="21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30" t="s">
        <v>130</v>
      </c>
      <c r="B35" s="13" t="s">
        <v>29</v>
      </c>
      <c r="C35" s="23" t="s">
        <v>119</v>
      </c>
      <c r="D35" s="16" t="s">
        <v>125</v>
      </c>
      <c r="E35" s="17"/>
      <c r="F35" s="17"/>
      <c r="G35" s="17"/>
      <c r="H35" s="17"/>
      <c r="I35" s="17"/>
      <c r="J35" s="17"/>
      <c r="K35" s="17"/>
      <c r="L35" s="21"/>
      <c r="M35" s="21"/>
      <c r="N35" s="21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6.75" customHeight="1">
      <c r="A36" s="13"/>
      <c r="B36" s="13"/>
      <c r="C36" s="13"/>
      <c r="D36" s="16"/>
      <c r="E36" s="17"/>
      <c r="F36" s="17"/>
      <c r="G36" s="17"/>
      <c r="H36" s="17"/>
      <c r="I36" s="17"/>
      <c r="J36" s="17"/>
      <c r="K36" s="17"/>
      <c r="L36" s="21"/>
      <c r="M36" s="21"/>
      <c r="N36" s="21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0" customHeight="1">
      <c r="A37" s="13" t="s">
        <v>132</v>
      </c>
      <c r="B37" s="13" t="s">
        <v>29</v>
      </c>
      <c r="C37" s="15" t="s">
        <v>133</v>
      </c>
      <c r="D37" s="16" t="s">
        <v>125</v>
      </c>
      <c r="E37" s="17"/>
      <c r="F37" s="17"/>
      <c r="G37" s="17"/>
      <c r="H37" s="17"/>
      <c r="I37" s="17"/>
      <c r="J37" s="17"/>
      <c r="K37" s="17"/>
      <c r="L37" s="21"/>
      <c r="M37" s="21"/>
      <c r="N37" s="21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4.5" customHeight="1">
      <c r="A38" s="13"/>
      <c r="B38" s="13"/>
      <c r="C38" s="13"/>
      <c r="D38" s="16"/>
      <c r="E38" s="17"/>
      <c r="F38" s="17"/>
      <c r="G38" s="17"/>
      <c r="H38" s="17"/>
      <c r="I38" s="17"/>
      <c r="J38" s="17"/>
      <c r="K38" s="17"/>
      <c r="L38" s="21"/>
      <c r="M38" s="21"/>
      <c r="N38" s="21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5.75" customHeight="1">
      <c r="A39" s="30" t="s">
        <v>134</v>
      </c>
      <c r="B39" s="13" t="s">
        <v>29</v>
      </c>
      <c r="C39" s="13" t="s">
        <v>135</v>
      </c>
      <c r="D39" s="16" t="s">
        <v>125</v>
      </c>
      <c r="E39" s="17"/>
      <c r="F39" s="17"/>
      <c r="G39" s="17"/>
      <c r="H39" s="17"/>
      <c r="I39" s="17"/>
      <c r="J39" s="17"/>
      <c r="K39" s="17"/>
      <c r="L39" s="21"/>
      <c r="M39" s="21"/>
      <c r="N39" s="21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5.75" customHeight="1">
      <c r="A40" s="13"/>
      <c r="B40" s="13"/>
      <c r="C40" s="13"/>
      <c r="D40" s="16"/>
      <c r="E40" s="17"/>
      <c r="F40" s="17"/>
      <c r="G40" s="17"/>
      <c r="H40" s="17"/>
      <c r="I40" s="17"/>
      <c r="J40" s="17"/>
      <c r="K40" s="17"/>
      <c r="L40" s="21"/>
      <c r="M40" s="21"/>
      <c r="N40" s="21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7.25" customHeight="1">
      <c r="A41" s="36"/>
      <c r="B41" s="16"/>
      <c r="C41" s="16"/>
      <c r="D41" s="16"/>
      <c r="E41" s="17"/>
      <c r="F41" s="17"/>
      <c r="G41" s="17"/>
      <c r="H41" s="17"/>
      <c r="I41" s="17"/>
      <c r="J41" s="17"/>
      <c r="K41" s="17"/>
      <c r="L41" s="21"/>
      <c r="M41" s="21"/>
      <c r="N41" s="21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5.0" customHeight="1">
      <c r="A42" s="13" t="s">
        <v>133</v>
      </c>
      <c r="B42" s="13" t="s">
        <v>29</v>
      </c>
      <c r="C42" s="30" t="s">
        <v>136</v>
      </c>
      <c r="D42" s="16" t="s">
        <v>137</v>
      </c>
      <c r="E42" s="17"/>
      <c r="F42" s="17"/>
      <c r="G42" s="17"/>
      <c r="H42" s="17"/>
      <c r="I42" s="17"/>
      <c r="J42" s="17"/>
      <c r="K42" s="17"/>
      <c r="L42" s="21"/>
      <c r="M42" s="21"/>
      <c r="N42" s="21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6.0" customHeight="1">
      <c r="A43" s="16"/>
      <c r="B43" s="16"/>
      <c r="C43" s="16"/>
      <c r="D43" s="16"/>
      <c r="E43" s="17"/>
      <c r="F43" s="17"/>
      <c r="G43" s="17"/>
      <c r="H43" s="17"/>
      <c r="I43" s="17"/>
      <c r="J43" s="17"/>
      <c r="K43" s="17"/>
      <c r="L43" s="21"/>
      <c r="M43" s="21"/>
      <c r="N43" s="2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8.0" customHeight="1">
      <c r="A44" s="37"/>
      <c r="B44" s="38"/>
      <c r="C44" s="39">
        <v>45.0</v>
      </c>
      <c r="D44" s="16" t="s">
        <v>138</v>
      </c>
      <c r="E44" s="17"/>
      <c r="F44" s="17"/>
      <c r="G44" s="17"/>
      <c r="H44" s="17"/>
      <c r="I44" s="17"/>
      <c r="J44" s="17"/>
      <c r="K44" s="17"/>
      <c r="L44" s="21"/>
      <c r="M44" s="21"/>
      <c r="N44" s="2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2.0" customHeight="1">
      <c r="A45" s="27"/>
      <c r="B45" s="2"/>
      <c r="C45" s="14"/>
      <c r="D45" s="40"/>
      <c r="E45" s="6"/>
      <c r="F45" s="6"/>
      <c r="G45" s="6"/>
      <c r="H45" s="2"/>
      <c r="I45" s="2"/>
      <c r="J45" s="2"/>
      <c r="K45" s="2"/>
      <c r="L45" s="11"/>
      <c r="M45" s="11"/>
      <c r="N45" s="11"/>
      <c r="O45" s="6"/>
      <c r="P45" s="6"/>
      <c r="Q45" s="6"/>
    </row>
    <row r="46" ht="24.75" hidden="1" customHeight="1">
      <c r="A46" s="41" t="s">
        <v>139</v>
      </c>
      <c r="B46" s="12"/>
      <c r="C46" s="42"/>
      <c r="D46" s="40"/>
      <c r="E46" s="6"/>
      <c r="F46" s="6"/>
      <c r="G46" s="6"/>
      <c r="H46" s="2"/>
      <c r="I46" s="2"/>
      <c r="J46" s="2"/>
      <c r="K46" s="2"/>
      <c r="L46" s="11"/>
      <c r="M46" s="11"/>
      <c r="N46" s="11"/>
      <c r="O46" s="6"/>
      <c r="P46" s="6"/>
      <c r="Q46" s="6"/>
    </row>
    <row r="47" ht="24.75" customHeight="1">
      <c r="A47" s="41" t="s">
        <v>140</v>
      </c>
      <c r="B47" s="12"/>
      <c r="C47" s="43"/>
      <c r="D47" s="37"/>
      <c r="E47" s="4"/>
      <c r="F47" s="44"/>
      <c r="G47" s="6"/>
      <c r="H47" s="2"/>
      <c r="I47" s="2"/>
      <c r="J47" s="2"/>
      <c r="K47" s="2"/>
      <c r="L47" s="11"/>
      <c r="M47" s="11"/>
      <c r="N47" s="11"/>
      <c r="O47" s="6"/>
      <c r="P47" s="6"/>
      <c r="Q47" s="6"/>
    </row>
    <row r="48" ht="4.5" customHeight="1">
      <c r="A48" s="41"/>
      <c r="B48" s="12"/>
      <c r="C48" s="22"/>
      <c r="D48" s="40"/>
      <c r="E48" s="6"/>
      <c r="F48" s="6"/>
      <c r="G48" s="6"/>
      <c r="H48" s="2"/>
      <c r="I48" s="2"/>
      <c r="J48" s="2"/>
      <c r="K48" s="2"/>
      <c r="L48" s="11"/>
      <c r="M48" s="11"/>
      <c r="N48" s="11"/>
      <c r="O48" s="6"/>
      <c r="P48" s="6"/>
      <c r="Q48" s="6"/>
    </row>
    <row r="49" ht="9.0" customHeight="1">
      <c r="A49" s="41"/>
      <c r="B49" s="12"/>
      <c r="C49" s="22"/>
      <c r="D49" s="40"/>
      <c r="E49" s="6"/>
      <c r="F49" s="6"/>
      <c r="G49" s="6"/>
      <c r="H49" s="2"/>
      <c r="I49" s="2"/>
      <c r="J49" s="2"/>
      <c r="K49" s="2"/>
      <c r="L49" s="11"/>
      <c r="M49" s="11"/>
      <c r="N49" s="11"/>
      <c r="O49" s="6"/>
      <c r="P49" s="6"/>
      <c r="Q49" s="6"/>
    </row>
    <row r="50" ht="24.0" customHeight="1">
      <c r="A50" s="41" t="s">
        <v>141</v>
      </c>
      <c r="B50" s="12"/>
      <c r="C50" s="43" t="s">
        <v>50</v>
      </c>
      <c r="D50" s="40"/>
      <c r="E50" s="6"/>
      <c r="F50" s="6"/>
      <c r="G50" s="6"/>
      <c r="H50" s="2"/>
      <c r="I50" s="2"/>
      <c r="J50" s="2"/>
      <c r="K50" s="2"/>
      <c r="L50" s="11"/>
      <c r="M50" s="11"/>
      <c r="N50" s="11"/>
      <c r="O50" s="6"/>
      <c r="P50" s="6"/>
      <c r="Q50" s="6"/>
    </row>
    <row r="51" ht="21.0" customHeight="1">
      <c r="A51" s="4" t="s">
        <v>0</v>
      </c>
      <c r="B51" s="6"/>
      <c r="C51" s="2"/>
      <c r="D51" s="33" t="s">
        <v>142</v>
      </c>
      <c r="F51" s="33" t="s">
        <v>143</v>
      </c>
      <c r="H51" s="12"/>
      <c r="I51" s="33" t="s">
        <v>144</v>
      </c>
      <c r="K51" s="12"/>
      <c r="L51" s="11"/>
      <c r="M51" s="11"/>
      <c r="N51" s="11"/>
      <c r="O51" s="2"/>
      <c r="P51" s="6"/>
      <c r="Q51" s="6"/>
    </row>
    <row r="52" ht="12.75" customHeight="1">
      <c r="A52" s="2"/>
      <c r="B52" s="6"/>
      <c r="C52" s="6"/>
      <c r="D52" s="28"/>
      <c r="E52" s="28"/>
      <c r="F52" s="45" t="s">
        <v>145</v>
      </c>
      <c r="G52" s="28"/>
      <c r="H52" s="12" t="s">
        <v>0</v>
      </c>
      <c r="I52" s="28"/>
      <c r="J52" s="28"/>
      <c r="K52" s="12"/>
      <c r="L52" s="46" t="s">
        <v>0</v>
      </c>
      <c r="M52" s="46"/>
      <c r="N52" s="46"/>
      <c r="O52" s="47" t="s">
        <v>146</v>
      </c>
      <c r="P52" s="6"/>
      <c r="Q52" s="6"/>
    </row>
    <row r="53" ht="12.75" customHeight="1">
      <c r="A53" s="22" t="s">
        <v>0</v>
      </c>
      <c r="B53" s="48" t="s">
        <v>147</v>
      </c>
      <c r="C53" s="49" t="s">
        <v>148</v>
      </c>
      <c r="D53" s="50" t="s">
        <v>149</v>
      </c>
      <c r="E53" s="50" t="s">
        <v>150</v>
      </c>
      <c r="F53" s="50" t="s">
        <v>149</v>
      </c>
      <c r="G53" s="50" t="s">
        <v>150</v>
      </c>
      <c r="H53" s="51" t="s">
        <v>151</v>
      </c>
      <c r="I53" s="52" t="s">
        <v>149</v>
      </c>
      <c r="J53" s="50" t="s">
        <v>150</v>
      </c>
      <c r="K53" s="53" t="s">
        <v>152</v>
      </c>
      <c r="L53" s="54" t="s">
        <v>153</v>
      </c>
      <c r="M53" s="55" t="s">
        <v>154</v>
      </c>
      <c r="N53" s="55" t="s">
        <v>155</v>
      </c>
      <c r="O53" s="50" t="s">
        <v>156</v>
      </c>
      <c r="P53" s="6"/>
      <c r="Q53" s="6"/>
    </row>
    <row r="54" ht="12.75" customHeight="1">
      <c r="A54" s="24"/>
      <c r="B54" s="56"/>
      <c r="C54" s="57" t="s">
        <v>44</v>
      </c>
      <c r="D54" s="58">
        <v>13.0</v>
      </c>
      <c r="E54" s="58">
        <v>7.0</v>
      </c>
      <c r="F54" s="58">
        <v>113.0</v>
      </c>
      <c r="G54" s="58">
        <v>47.0</v>
      </c>
      <c r="H54" s="51"/>
      <c r="I54" s="58">
        <f t="shared" ref="I54:J54" si="1">D54+F54</f>
        <v>126</v>
      </c>
      <c r="J54" s="58">
        <f t="shared" si="1"/>
        <v>54</v>
      </c>
      <c r="K54" s="59">
        <f t="shared" ref="K54:K98" si="3">I54/SUM(I54:J54)</f>
        <v>0.7</v>
      </c>
      <c r="L54" s="60">
        <f>2.5+50+15+50</f>
        <v>117.5</v>
      </c>
      <c r="M54" s="61">
        <f>-70+30-10</f>
        <v>-50</v>
      </c>
      <c r="N54" s="61">
        <f t="shared" ref="N54:N97" si="4">+L54+M54</f>
        <v>67.5</v>
      </c>
      <c r="O54" s="58">
        <f t="shared" ref="O54:O97" si="5">+$I$54-I54</f>
        <v>0</v>
      </c>
      <c r="P54" s="6"/>
      <c r="Q54" s="6"/>
    </row>
    <row r="55" ht="12.75" customHeight="1">
      <c r="A55" s="24"/>
      <c r="B55" s="56" t="s">
        <v>157</v>
      </c>
      <c r="C55" s="57" t="s">
        <v>106</v>
      </c>
      <c r="D55" s="58">
        <v>16.0</v>
      </c>
      <c r="E55" s="58">
        <v>4.0</v>
      </c>
      <c r="F55" s="58">
        <v>108.0</v>
      </c>
      <c r="G55" s="58">
        <v>52.0</v>
      </c>
      <c r="H55" s="51"/>
      <c r="I55" s="58">
        <f t="shared" ref="I55:J55" si="2">D55+F55</f>
        <v>124</v>
      </c>
      <c r="J55" s="58">
        <f t="shared" si="2"/>
        <v>56</v>
      </c>
      <c r="K55" s="59">
        <f t="shared" si="3"/>
        <v>0.6888888889</v>
      </c>
      <c r="L55" s="60">
        <v>50.0</v>
      </c>
      <c r="M55" s="61">
        <f>-60+60</f>
        <v>0</v>
      </c>
      <c r="N55" s="61">
        <f t="shared" si="4"/>
        <v>50</v>
      </c>
      <c r="O55" s="58">
        <f t="shared" si="5"/>
        <v>2</v>
      </c>
      <c r="P55" s="6"/>
      <c r="Q55" s="6"/>
    </row>
    <row r="56" ht="12.75" customHeight="1">
      <c r="A56" s="24"/>
      <c r="B56" s="56"/>
      <c r="C56" s="57" t="s">
        <v>85</v>
      </c>
      <c r="D56" s="58">
        <v>14.0</v>
      </c>
      <c r="E56" s="58">
        <v>6.0</v>
      </c>
      <c r="F56" s="58">
        <v>109.0</v>
      </c>
      <c r="G56" s="58">
        <v>51.0</v>
      </c>
      <c r="H56" s="51"/>
      <c r="I56" s="58">
        <f t="shared" ref="I56:J56" si="6">D56+F56</f>
        <v>123</v>
      </c>
      <c r="J56" s="58">
        <f t="shared" si="6"/>
        <v>57</v>
      </c>
      <c r="K56" s="59">
        <f t="shared" si="3"/>
        <v>0.6833333333</v>
      </c>
      <c r="L56" s="60">
        <v>7.5</v>
      </c>
      <c r="M56" s="61">
        <f t="shared" ref="M56:M57" si="8">-70+60-10</f>
        <v>-20</v>
      </c>
      <c r="N56" s="61">
        <f t="shared" si="4"/>
        <v>-12.5</v>
      </c>
      <c r="O56" s="58">
        <f t="shared" si="5"/>
        <v>3</v>
      </c>
      <c r="P56" s="6"/>
      <c r="Q56" s="6"/>
    </row>
    <row r="57" ht="12.75" customHeight="1">
      <c r="A57" s="24"/>
      <c r="B57" s="56"/>
      <c r="C57" s="57" t="s">
        <v>27</v>
      </c>
      <c r="D57" s="58">
        <v>12.0</v>
      </c>
      <c r="E57" s="58">
        <v>8.0</v>
      </c>
      <c r="F57" s="58">
        <v>111.0</v>
      </c>
      <c r="G57" s="58">
        <v>49.0</v>
      </c>
      <c r="H57" s="51"/>
      <c r="I57" s="58">
        <f t="shared" ref="I57:J57" si="7">D57+F57</f>
        <v>123</v>
      </c>
      <c r="J57" s="58">
        <f t="shared" si="7"/>
        <v>57</v>
      </c>
      <c r="K57" s="59">
        <f t="shared" si="3"/>
        <v>0.6833333333</v>
      </c>
      <c r="L57" s="60">
        <v>7.5</v>
      </c>
      <c r="M57" s="61">
        <f t="shared" si="8"/>
        <v>-20</v>
      </c>
      <c r="N57" s="61">
        <f t="shared" si="4"/>
        <v>-12.5</v>
      </c>
      <c r="O57" s="58">
        <f t="shared" si="5"/>
        <v>3</v>
      </c>
      <c r="P57" s="6"/>
      <c r="Q57" s="6"/>
    </row>
    <row r="58" ht="12.75" customHeight="1">
      <c r="A58" s="24"/>
      <c r="B58" s="56"/>
      <c r="C58" s="57" t="s">
        <v>83</v>
      </c>
      <c r="D58" s="58">
        <v>13.0</v>
      </c>
      <c r="E58" s="58">
        <v>7.0</v>
      </c>
      <c r="F58" s="58">
        <v>110.0</v>
      </c>
      <c r="G58" s="58">
        <v>50.0</v>
      </c>
      <c r="H58" s="51"/>
      <c r="I58" s="58">
        <f t="shared" ref="I58:J58" si="9">D58+F58</f>
        <v>123</v>
      </c>
      <c r="J58" s="58">
        <f t="shared" si="9"/>
        <v>57</v>
      </c>
      <c r="K58" s="59">
        <f t="shared" si="3"/>
        <v>0.6833333333</v>
      </c>
      <c r="L58" s="60">
        <f>22.5+15</f>
        <v>37.5</v>
      </c>
      <c r="M58" s="61">
        <f>-70-10</f>
        <v>-80</v>
      </c>
      <c r="N58" s="61">
        <f t="shared" si="4"/>
        <v>-42.5</v>
      </c>
      <c r="O58" s="58">
        <f t="shared" si="5"/>
        <v>3</v>
      </c>
      <c r="P58" s="6"/>
      <c r="Q58" s="6"/>
    </row>
    <row r="59" ht="12.75" customHeight="1">
      <c r="A59" s="24"/>
      <c r="B59" s="56"/>
      <c r="C59" s="57" t="s">
        <v>51</v>
      </c>
      <c r="D59" s="58">
        <v>13.0</v>
      </c>
      <c r="E59" s="58">
        <v>7.0</v>
      </c>
      <c r="F59" s="58">
        <v>109.0</v>
      </c>
      <c r="G59" s="58">
        <v>51.0</v>
      </c>
      <c r="H59" s="51"/>
      <c r="I59" s="58">
        <f t="shared" ref="I59:J59" si="10">D59+F59</f>
        <v>122</v>
      </c>
      <c r="J59" s="58">
        <f t="shared" si="10"/>
        <v>58</v>
      </c>
      <c r="K59" s="59">
        <f t="shared" si="3"/>
        <v>0.6777777778</v>
      </c>
      <c r="L59" s="60">
        <f>50+50</f>
        <v>100</v>
      </c>
      <c r="M59" s="61">
        <f>-70+70-10</f>
        <v>-10</v>
      </c>
      <c r="N59" s="61">
        <f t="shared" si="4"/>
        <v>90</v>
      </c>
      <c r="O59" s="58">
        <f t="shared" si="5"/>
        <v>4</v>
      </c>
      <c r="P59" s="6"/>
      <c r="Q59" s="6"/>
    </row>
    <row r="60" ht="12.75" customHeight="1">
      <c r="A60" s="24"/>
      <c r="B60" s="56"/>
      <c r="C60" s="57" t="s">
        <v>57</v>
      </c>
      <c r="D60" s="58">
        <v>12.0</v>
      </c>
      <c r="E60" s="58">
        <v>8.0</v>
      </c>
      <c r="F60" s="58">
        <v>110.0</v>
      </c>
      <c r="G60" s="58">
        <v>50.0</v>
      </c>
      <c r="H60" s="51"/>
      <c r="I60" s="58">
        <f t="shared" ref="I60:J60" si="11">D60+F60</f>
        <v>122</v>
      </c>
      <c r="J60" s="58">
        <f t="shared" si="11"/>
        <v>58</v>
      </c>
      <c r="K60" s="59">
        <f t="shared" si="3"/>
        <v>0.6777777778</v>
      </c>
      <c r="L60" s="60">
        <v>40.0</v>
      </c>
      <c r="M60" s="61">
        <f>-70+70</f>
        <v>0</v>
      </c>
      <c r="N60" s="61">
        <f t="shared" si="4"/>
        <v>40</v>
      </c>
      <c r="O60" s="58">
        <f t="shared" si="5"/>
        <v>4</v>
      </c>
      <c r="P60" s="6"/>
      <c r="Q60" s="6"/>
    </row>
    <row r="61" ht="12.75" customHeight="1">
      <c r="A61" s="24"/>
      <c r="B61" s="56"/>
      <c r="C61" s="57" t="s">
        <v>82</v>
      </c>
      <c r="D61" s="58">
        <v>13.0</v>
      </c>
      <c r="E61" s="58">
        <v>7.0</v>
      </c>
      <c r="F61" s="58">
        <v>108.0</v>
      </c>
      <c r="G61" s="58">
        <v>52.0</v>
      </c>
      <c r="H61" s="51"/>
      <c r="I61" s="58">
        <f t="shared" ref="I61:J61" si="12">D61+F61</f>
        <v>121</v>
      </c>
      <c r="J61" s="58">
        <f t="shared" si="12"/>
        <v>59</v>
      </c>
      <c r="K61" s="59">
        <f t="shared" si="3"/>
        <v>0.6722222222</v>
      </c>
      <c r="L61" s="60">
        <f>40+15</f>
        <v>55</v>
      </c>
      <c r="M61" s="61">
        <f>-70-10</f>
        <v>-80</v>
      </c>
      <c r="N61" s="61">
        <f t="shared" si="4"/>
        <v>-25</v>
      </c>
      <c r="O61" s="58">
        <f t="shared" si="5"/>
        <v>5</v>
      </c>
      <c r="P61" s="6"/>
      <c r="Q61" s="6"/>
    </row>
    <row r="62" ht="12.75" customHeight="1">
      <c r="A62" s="24"/>
      <c r="B62" s="56"/>
      <c r="C62" s="57" t="s">
        <v>71</v>
      </c>
      <c r="D62" s="58">
        <v>13.0</v>
      </c>
      <c r="E62" s="58">
        <v>7.0</v>
      </c>
      <c r="F62" s="58">
        <v>108.0</v>
      </c>
      <c r="G62" s="58">
        <v>52.0</v>
      </c>
      <c r="H62" s="51"/>
      <c r="I62" s="58">
        <f t="shared" ref="I62:J62" si="13">D62+F62</f>
        <v>121</v>
      </c>
      <c r="J62" s="58">
        <f t="shared" si="13"/>
        <v>59</v>
      </c>
      <c r="K62" s="59">
        <f t="shared" si="3"/>
        <v>0.6722222222</v>
      </c>
      <c r="L62" s="60">
        <v>2.5</v>
      </c>
      <c r="M62" s="61">
        <f>-70+70-10</f>
        <v>-10</v>
      </c>
      <c r="N62" s="61">
        <f t="shared" si="4"/>
        <v>-7.5</v>
      </c>
      <c r="O62" s="58">
        <f t="shared" si="5"/>
        <v>5</v>
      </c>
      <c r="P62" s="6"/>
      <c r="Q62" s="6"/>
    </row>
    <row r="63" ht="12.75" customHeight="1">
      <c r="A63" s="24"/>
      <c r="B63" s="56"/>
      <c r="C63" s="57" t="s">
        <v>60</v>
      </c>
      <c r="D63" s="58">
        <v>14.0</v>
      </c>
      <c r="E63" s="58">
        <v>6.0</v>
      </c>
      <c r="F63" s="58">
        <v>106.0</v>
      </c>
      <c r="G63" s="58">
        <v>54.0</v>
      </c>
      <c r="H63" s="51"/>
      <c r="I63" s="58">
        <f t="shared" ref="I63:J63" si="14">D63+F63</f>
        <v>120</v>
      </c>
      <c r="J63" s="58">
        <f t="shared" si="14"/>
        <v>60</v>
      </c>
      <c r="K63" s="59">
        <f t="shared" si="3"/>
        <v>0.6666666667</v>
      </c>
      <c r="L63" s="60"/>
      <c r="M63" s="61">
        <f>-70+60</f>
        <v>-10</v>
      </c>
      <c r="N63" s="61">
        <f t="shared" si="4"/>
        <v>-10</v>
      </c>
      <c r="O63" s="58">
        <f t="shared" si="5"/>
        <v>6</v>
      </c>
      <c r="P63" s="6"/>
      <c r="Q63" s="6"/>
    </row>
    <row r="64" ht="12.75" customHeight="1">
      <c r="A64" s="24"/>
      <c r="B64" s="56"/>
      <c r="C64" s="57" t="s">
        <v>73</v>
      </c>
      <c r="D64" s="58">
        <v>14.0</v>
      </c>
      <c r="E64" s="58">
        <v>6.0</v>
      </c>
      <c r="F64" s="58">
        <v>105.0</v>
      </c>
      <c r="G64" s="58">
        <v>55.0</v>
      </c>
      <c r="H64" s="51"/>
      <c r="I64" s="58">
        <f t="shared" ref="I64:J64" si="15">D64+F64</f>
        <v>119</v>
      </c>
      <c r="J64" s="58">
        <f t="shared" si="15"/>
        <v>61</v>
      </c>
      <c r="K64" s="59">
        <f t="shared" si="3"/>
        <v>0.6611111111</v>
      </c>
      <c r="L64" s="60"/>
      <c r="M64" s="61">
        <f>-70+30-10</f>
        <v>-50</v>
      </c>
      <c r="N64" s="61">
        <f t="shared" si="4"/>
        <v>-50</v>
      </c>
      <c r="O64" s="58">
        <f t="shared" si="5"/>
        <v>7</v>
      </c>
      <c r="P64" s="6"/>
      <c r="Q64" s="6"/>
    </row>
    <row r="65" ht="12.75" customHeight="1">
      <c r="A65" s="24"/>
      <c r="B65" s="56"/>
      <c r="C65" s="57" t="s">
        <v>158</v>
      </c>
      <c r="D65" s="58">
        <v>13.0</v>
      </c>
      <c r="E65" s="58">
        <v>7.0</v>
      </c>
      <c r="F65" s="58">
        <v>106.0</v>
      </c>
      <c r="G65" s="58">
        <v>54.0</v>
      </c>
      <c r="H65" s="51"/>
      <c r="I65" s="58">
        <f t="shared" ref="I65:J65" si="16">D65+F65</f>
        <v>119</v>
      </c>
      <c r="J65" s="58">
        <f t="shared" si="16"/>
        <v>61</v>
      </c>
      <c r="K65" s="59">
        <f t="shared" si="3"/>
        <v>0.6611111111</v>
      </c>
      <c r="L65" s="60">
        <v>30.0</v>
      </c>
      <c r="M65" s="61">
        <f>-50+50</f>
        <v>0</v>
      </c>
      <c r="N65" s="61">
        <f t="shared" si="4"/>
        <v>30</v>
      </c>
      <c r="O65" s="58">
        <f t="shared" si="5"/>
        <v>7</v>
      </c>
      <c r="P65" s="6"/>
      <c r="Q65" s="6"/>
    </row>
    <row r="66" ht="12.75" customHeight="1">
      <c r="A66" s="24"/>
      <c r="B66" s="56"/>
      <c r="C66" s="57" t="s">
        <v>67</v>
      </c>
      <c r="D66" s="58">
        <v>13.0</v>
      </c>
      <c r="E66" s="58">
        <v>7.0</v>
      </c>
      <c r="F66" s="58">
        <v>106.0</v>
      </c>
      <c r="G66" s="58">
        <v>54.0</v>
      </c>
      <c r="H66" s="51"/>
      <c r="I66" s="58">
        <f t="shared" ref="I66:J66" si="17">D66+F66</f>
        <v>119</v>
      </c>
      <c r="J66" s="58">
        <f t="shared" si="17"/>
        <v>61</v>
      </c>
      <c r="K66" s="59">
        <f t="shared" si="3"/>
        <v>0.6611111111</v>
      </c>
      <c r="L66" s="60">
        <v>7.5</v>
      </c>
      <c r="M66" s="61">
        <f>-70+70-10</f>
        <v>-10</v>
      </c>
      <c r="N66" s="61">
        <f t="shared" si="4"/>
        <v>-2.5</v>
      </c>
      <c r="O66" s="58">
        <f t="shared" si="5"/>
        <v>7</v>
      </c>
      <c r="P66" s="6"/>
      <c r="Q66" s="6"/>
    </row>
    <row r="67" ht="12.75" customHeight="1">
      <c r="A67" s="24"/>
      <c r="B67" s="56"/>
      <c r="C67" s="57" t="s">
        <v>87</v>
      </c>
      <c r="D67" s="58">
        <v>13.0</v>
      </c>
      <c r="E67" s="58">
        <v>7.0</v>
      </c>
      <c r="F67" s="58">
        <v>106.0</v>
      </c>
      <c r="G67" s="58">
        <v>54.0</v>
      </c>
      <c r="H67" s="51"/>
      <c r="I67" s="58">
        <f t="shared" ref="I67:J67" si="18">D67+F67</f>
        <v>119</v>
      </c>
      <c r="J67" s="58">
        <f t="shared" si="18"/>
        <v>61</v>
      </c>
      <c r="K67" s="59">
        <f t="shared" si="3"/>
        <v>0.6611111111</v>
      </c>
      <c r="L67" s="60">
        <v>30.0</v>
      </c>
      <c r="M67" s="61">
        <f>-70-10+50</f>
        <v>-30</v>
      </c>
      <c r="N67" s="61">
        <f t="shared" si="4"/>
        <v>0</v>
      </c>
      <c r="O67" s="58">
        <f t="shared" si="5"/>
        <v>7</v>
      </c>
      <c r="P67" s="6"/>
      <c r="Q67" s="6"/>
    </row>
    <row r="68" ht="12.75" customHeight="1">
      <c r="A68" s="24"/>
      <c r="B68" s="56"/>
      <c r="C68" s="57" t="s">
        <v>97</v>
      </c>
      <c r="D68" s="58">
        <v>13.0</v>
      </c>
      <c r="E68" s="58">
        <v>7.0</v>
      </c>
      <c r="F68" s="58">
        <v>106.0</v>
      </c>
      <c r="G68" s="58">
        <v>54.0</v>
      </c>
      <c r="H68" s="51"/>
      <c r="I68" s="58">
        <f t="shared" ref="I68:J68" si="19">D68+F68</f>
        <v>119</v>
      </c>
      <c r="J68" s="58">
        <f t="shared" si="19"/>
        <v>61</v>
      </c>
      <c r="K68" s="59">
        <f t="shared" si="3"/>
        <v>0.6611111111</v>
      </c>
      <c r="L68" s="60"/>
      <c r="M68" s="61">
        <f>-70+70</f>
        <v>0</v>
      </c>
      <c r="N68" s="61">
        <f t="shared" si="4"/>
        <v>0</v>
      </c>
      <c r="O68" s="58">
        <f t="shared" si="5"/>
        <v>7</v>
      </c>
      <c r="P68" s="6"/>
      <c r="Q68" s="6"/>
    </row>
    <row r="69" ht="12.75" customHeight="1">
      <c r="A69" s="24"/>
      <c r="B69" s="56"/>
      <c r="C69" s="57" t="s">
        <v>72</v>
      </c>
      <c r="D69" s="58">
        <v>11.0</v>
      </c>
      <c r="E69" s="58">
        <v>9.0</v>
      </c>
      <c r="F69" s="58">
        <v>107.0</v>
      </c>
      <c r="G69" s="58">
        <v>53.0</v>
      </c>
      <c r="H69" s="51"/>
      <c r="I69" s="58">
        <f t="shared" ref="I69:J69" si="20">D69+F69</f>
        <v>118</v>
      </c>
      <c r="J69" s="58">
        <f t="shared" si="20"/>
        <v>62</v>
      </c>
      <c r="K69" s="59">
        <f t="shared" si="3"/>
        <v>0.6555555556</v>
      </c>
      <c r="L69" s="60">
        <v>50.0</v>
      </c>
      <c r="M69" s="61">
        <f>-60-10+20</f>
        <v>-50</v>
      </c>
      <c r="N69" s="61">
        <f t="shared" si="4"/>
        <v>0</v>
      </c>
      <c r="O69" s="58">
        <f t="shared" si="5"/>
        <v>8</v>
      </c>
      <c r="P69" s="6"/>
      <c r="Q69" s="6"/>
    </row>
    <row r="70" ht="12.75" customHeight="1">
      <c r="A70" s="24"/>
      <c r="B70" s="56"/>
      <c r="C70" s="57" t="s">
        <v>64</v>
      </c>
      <c r="D70" s="58">
        <v>12.0</v>
      </c>
      <c r="E70" s="58">
        <v>8.0</v>
      </c>
      <c r="F70" s="58">
        <v>106.0</v>
      </c>
      <c r="G70" s="58">
        <v>54.0</v>
      </c>
      <c r="H70" s="51"/>
      <c r="I70" s="58">
        <f t="shared" ref="I70:J70" si="21">D70+F70</f>
        <v>118</v>
      </c>
      <c r="J70" s="58">
        <f t="shared" si="21"/>
        <v>62</v>
      </c>
      <c r="K70" s="59">
        <f t="shared" si="3"/>
        <v>0.6555555556</v>
      </c>
      <c r="L70" s="60">
        <f>2.5+30</f>
        <v>32.5</v>
      </c>
      <c r="M70" s="61">
        <f>-70+67.5</f>
        <v>-2.5</v>
      </c>
      <c r="N70" s="61">
        <f t="shared" si="4"/>
        <v>30</v>
      </c>
      <c r="O70" s="58">
        <f t="shared" si="5"/>
        <v>8</v>
      </c>
      <c r="P70" s="6"/>
      <c r="Q70" s="6"/>
    </row>
    <row r="71" ht="12.75" customHeight="1">
      <c r="A71" s="24"/>
      <c r="B71" s="56"/>
      <c r="C71" s="57" t="s">
        <v>58</v>
      </c>
      <c r="D71" s="58">
        <v>13.0</v>
      </c>
      <c r="E71" s="58">
        <v>7.0</v>
      </c>
      <c r="F71" s="58">
        <v>104.0</v>
      </c>
      <c r="G71" s="58">
        <v>56.0</v>
      </c>
      <c r="H71" s="51"/>
      <c r="I71" s="58">
        <f t="shared" ref="I71:J71" si="22">D71+F71</f>
        <v>117</v>
      </c>
      <c r="J71" s="58">
        <f t="shared" si="22"/>
        <v>63</v>
      </c>
      <c r="K71" s="59">
        <f t="shared" si="3"/>
        <v>0.65</v>
      </c>
      <c r="L71" s="60">
        <f>2.5+50</f>
        <v>52.5</v>
      </c>
      <c r="M71" s="61">
        <f>-70+60</f>
        <v>-10</v>
      </c>
      <c r="N71" s="61">
        <f t="shared" si="4"/>
        <v>42.5</v>
      </c>
      <c r="O71" s="58">
        <f t="shared" si="5"/>
        <v>9</v>
      </c>
      <c r="P71" s="6"/>
      <c r="Q71" s="6"/>
    </row>
    <row r="72" ht="12.75" customHeight="1">
      <c r="A72" s="24"/>
      <c r="B72" s="56" t="s">
        <v>159</v>
      </c>
      <c r="C72" s="57" t="s">
        <v>49</v>
      </c>
      <c r="D72" s="58">
        <v>15.0</v>
      </c>
      <c r="E72" s="58">
        <v>5.0</v>
      </c>
      <c r="F72" s="58">
        <v>102.0</v>
      </c>
      <c r="G72" s="58">
        <v>58.0</v>
      </c>
      <c r="H72" s="51">
        <v>40.0</v>
      </c>
      <c r="I72" s="58">
        <f t="shared" ref="I72:J72" si="23">D72+F72</f>
        <v>117</v>
      </c>
      <c r="J72" s="58">
        <f t="shared" si="23"/>
        <v>63</v>
      </c>
      <c r="K72" s="59">
        <f t="shared" si="3"/>
        <v>0.65</v>
      </c>
      <c r="L72" s="60">
        <v>15.0</v>
      </c>
      <c r="M72" s="61">
        <f t="shared" ref="M72:M73" si="25">-70-10</f>
        <v>-80</v>
      </c>
      <c r="N72" s="61">
        <f t="shared" si="4"/>
        <v>-65</v>
      </c>
      <c r="O72" s="58">
        <f t="shared" si="5"/>
        <v>9</v>
      </c>
      <c r="P72" s="6"/>
      <c r="Q72" s="6"/>
    </row>
    <row r="73" ht="12.75" customHeight="1">
      <c r="A73" s="24"/>
      <c r="B73" s="56" t="s">
        <v>160</v>
      </c>
      <c r="C73" s="57" t="s">
        <v>77</v>
      </c>
      <c r="D73" s="58">
        <v>15.0</v>
      </c>
      <c r="E73" s="58">
        <v>5.0</v>
      </c>
      <c r="F73" s="58">
        <v>102.0</v>
      </c>
      <c r="G73" s="58">
        <v>58.0</v>
      </c>
      <c r="H73" s="51">
        <v>41.0</v>
      </c>
      <c r="I73" s="58">
        <f t="shared" ref="I73:J73" si="24">D73+F73</f>
        <v>117</v>
      </c>
      <c r="J73" s="58">
        <f t="shared" si="24"/>
        <v>63</v>
      </c>
      <c r="K73" s="59">
        <f t="shared" si="3"/>
        <v>0.65</v>
      </c>
      <c r="L73" s="60">
        <f>50+30</f>
        <v>80</v>
      </c>
      <c r="M73" s="61">
        <f t="shared" si="25"/>
        <v>-80</v>
      </c>
      <c r="N73" s="61">
        <f t="shared" si="4"/>
        <v>0</v>
      </c>
      <c r="O73" s="58">
        <f t="shared" si="5"/>
        <v>9</v>
      </c>
      <c r="P73" s="6"/>
      <c r="Q73" s="6"/>
    </row>
    <row r="74" ht="12.75" customHeight="1">
      <c r="A74" s="24"/>
      <c r="B74" s="56"/>
      <c r="C74" s="57" t="s">
        <v>121</v>
      </c>
      <c r="D74" s="58">
        <v>12.0</v>
      </c>
      <c r="E74" s="58">
        <v>8.0</v>
      </c>
      <c r="F74" s="58">
        <v>104.0</v>
      </c>
      <c r="G74" s="58">
        <v>56.0</v>
      </c>
      <c r="H74" s="51"/>
      <c r="I74" s="58">
        <f t="shared" ref="I74:J74" si="26">D74+F74</f>
        <v>116</v>
      </c>
      <c r="J74" s="58">
        <f t="shared" si="26"/>
        <v>64</v>
      </c>
      <c r="K74" s="59">
        <f t="shared" si="3"/>
        <v>0.6444444444</v>
      </c>
      <c r="L74" s="60"/>
      <c r="M74" s="61">
        <f t="shared" ref="M74:M77" si="28">-60+60</f>
        <v>0</v>
      </c>
      <c r="N74" s="61">
        <f t="shared" si="4"/>
        <v>0</v>
      </c>
      <c r="O74" s="58">
        <f t="shared" si="5"/>
        <v>10</v>
      </c>
      <c r="P74" s="6"/>
      <c r="Q74" s="6"/>
    </row>
    <row r="75" ht="12.75" customHeight="1">
      <c r="A75" s="24"/>
      <c r="B75" s="56"/>
      <c r="C75" s="57" t="s">
        <v>89</v>
      </c>
      <c r="D75" s="58">
        <v>13.0</v>
      </c>
      <c r="E75" s="58">
        <v>7.0</v>
      </c>
      <c r="F75" s="58">
        <v>102.0</v>
      </c>
      <c r="G75" s="58">
        <v>58.0</v>
      </c>
      <c r="H75" s="51"/>
      <c r="I75" s="58">
        <f t="shared" ref="I75:J75" si="27">D75+F75</f>
        <v>115</v>
      </c>
      <c r="J75" s="58">
        <f t="shared" si="27"/>
        <v>65</v>
      </c>
      <c r="K75" s="59">
        <f t="shared" si="3"/>
        <v>0.6388888889</v>
      </c>
      <c r="L75" s="60">
        <v>7.5</v>
      </c>
      <c r="M75" s="61">
        <f t="shared" si="28"/>
        <v>0</v>
      </c>
      <c r="N75" s="61">
        <f t="shared" si="4"/>
        <v>7.5</v>
      </c>
      <c r="O75" s="58">
        <f t="shared" si="5"/>
        <v>11</v>
      </c>
      <c r="P75" s="6"/>
      <c r="Q75" s="6"/>
    </row>
    <row r="76" ht="12.75" customHeight="1">
      <c r="A76" s="24"/>
      <c r="B76" s="56"/>
      <c r="C76" s="57" t="s">
        <v>45</v>
      </c>
      <c r="D76" s="58">
        <v>14.0</v>
      </c>
      <c r="E76" s="58">
        <v>6.0</v>
      </c>
      <c r="F76" s="58">
        <v>101.0</v>
      </c>
      <c r="G76" s="58">
        <v>59.0</v>
      </c>
      <c r="H76" s="51"/>
      <c r="I76" s="58">
        <f t="shared" ref="I76:J76" si="29">D76+F76</f>
        <v>115</v>
      </c>
      <c r="J76" s="58">
        <f t="shared" si="29"/>
        <v>65</v>
      </c>
      <c r="K76" s="59">
        <f t="shared" si="3"/>
        <v>0.6388888889</v>
      </c>
      <c r="L76" s="60">
        <v>22.5</v>
      </c>
      <c r="M76" s="61">
        <f t="shared" si="28"/>
        <v>0</v>
      </c>
      <c r="N76" s="61">
        <f t="shared" si="4"/>
        <v>22.5</v>
      </c>
      <c r="O76" s="58">
        <f t="shared" si="5"/>
        <v>11</v>
      </c>
      <c r="P76" s="6"/>
      <c r="Q76" s="6"/>
    </row>
    <row r="77" ht="12.75" customHeight="1">
      <c r="A77" s="24"/>
      <c r="B77" s="56"/>
      <c r="C77" s="57" t="s">
        <v>98</v>
      </c>
      <c r="D77" s="58">
        <v>12.0</v>
      </c>
      <c r="E77" s="58">
        <v>8.0</v>
      </c>
      <c r="F77" s="58">
        <v>103.0</v>
      </c>
      <c r="G77" s="58">
        <v>57.0</v>
      </c>
      <c r="H77" s="51"/>
      <c r="I77" s="58">
        <f t="shared" ref="I77:J77" si="30">D77+F77</f>
        <v>115</v>
      </c>
      <c r="J77" s="58">
        <f t="shared" si="30"/>
        <v>65</v>
      </c>
      <c r="K77" s="59">
        <f t="shared" si="3"/>
        <v>0.6388888889</v>
      </c>
      <c r="L77" s="60"/>
      <c r="M77" s="61">
        <f t="shared" si="28"/>
        <v>0</v>
      </c>
      <c r="N77" s="61">
        <f t="shared" si="4"/>
        <v>0</v>
      </c>
      <c r="O77" s="58">
        <f t="shared" si="5"/>
        <v>11</v>
      </c>
      <c r="P77" s="12" t="s">
        <v>0</v>
      </c>
      <c r="Q77" s="6"/>
    </row>
    <row r="78" ht="12.75" customHeight="1">
      <c r="A78" s="24"/>
      <c r="B78" s="56"/>
      <c r="C78" s="57" t="s">
        <v>52</v>
      </c>
      <c r="D78" s="58">
        <v>14.0</v>
      </c>
      <c r="E78" s="58">
        <v>6.0</v>
      </c>
      <c r="F78" s="58">
        <v>100.0</v>
      </c>
      <c r="G78" s="58">
        <v>60.0</v>
      </c>
      <c r="H78" s="51"/>
      <c r="I78" s="58">
        <f t="shared" ref="I78:J78" si="31">D78+F78</f>
        <v>114</v>
      </c>
      <c r="J78" s="58">
        <f t="shared" si="31"/>
        <v>66</v>
      </c>
      <c r="K78" s="59">
        <f t="shared" si="3"/>
        <v>0.6333333333</v>
      </c>
      <c r="L78" s="60"/>
      <c r="M78" s="61">
        <f>-70+70</f>
        <v>0</v>
      </c>
      <c r="N78" s="61">
        <f t="shared" si="4"/>
        <v>0</v>
      </c>
      <c r="O78" s="58">
        <f t="shared" si="5"/>
        <v>12</v>
      </c>
      <c r="P78" s="12"/>
      <c r="Q78" s="6"/>
    </row>
    <row r="79" ht="12.75" customHeight="1">
      <c r="A79" s="24"/>
      <c r="B79" s="56"/>
      <c r="C79" s="57" t="s">
        <v>103</v>
      </c>
      <c r="D79" s="58">
        <v>12.0</v>
      </c>
      <c r="E79" s="58">
        <v>8.0</v>
      </c>
      <c r="F79" s="58">
        <v>101.0</v>
      </c>
      <c r="G79" s="58">
        <v>59.0</v>
      </c>
      <c r="H79" s="51"/>
      <c r="I79" s="58">
        <f t="shared" ref="I79:J79" si="32">D79+F79</f>
        <v>113</v>
      </c>
      <c r="J79" s="58">
        <f t="shared" si="32"/>
        <v>67</v>
      </c>
      <c r="K79" s="59">
        <f t="shared" si="3"/>
        <v>0.6277777778</v>
      </c>
      <c r="L79" s="60">
        <f>410+7.5</f>
        <v>417.5</v>
      </c>
      <c r="M79" s="61">
        <f>-70+70-10</f>
        <v>-10</v>
      </c>
      <c r="N79" s="61">
        <f t="shared" si="4"/>
        <v>407.5</v>
      </c>
      <c r="O79" s="58">
        <f t="shared" si="5"/>
        <v>13</v>
      </c>
      <c r="P79" s="6"/>
      <c r="Q79" s="6"/>
    </row>
    <row r="80" ht="12.75" customHeight="1">
      <c r="A80" s="24"/>
      <c r="B80" s="56"/>
      <c r="C80" s="57" t="s">
        <v>22</v>
      </c>
      <c r="D80" s="58">
        <v>13.0</v>
      </c>
      <c r="E80" s="58">
        <v>7.0</v>
      </c>
      <c r="F80" s="58">
        <v>100.0</v>
      </c>
      <c r="G80" s="58">
        <v>60.0</v>
      </c>
      <c r="H80" s="51"/>
      <c r="I80" s="58">
        <f t="shared" ref="I80:J80" si="33">D80+F80</f>
        <v>113</v>
      </c>
      <c r="J80" s="58">
        <f t="shared" si="33"/>
        <v>67</v>
      </c>
      <c r="K80" s="59">
        <f t="shared" si="3"/>
        <v>0.6277777778</v>
      </c>
      <c r="L80" s="60">
        <v>7.5</v>
      </c>
      <c r="M80" s="61">
        <f>-70+30-10</f>
        <v>-50</v>
      </c>
      <c r="N80" s="61">
        <f t="shared" si="4"/>
        <v>-42.5</v>
      </c>
      <c r="O80" s="58">
        <f t="shared" si="5"/>
        <v>13</v>
      </c>
      <c r="P80" s="12"/>
      <c r="Q80" s="6"/>
    </row>
    <row r="81" ht="12.75" customHeight="1">
      <c r="A81" s="24"/>
      <c r="B81" s="56"/>
      <c r="C81" s="57" t="s">
        <v>68</v>
      </c>
      <c r="D81" s="58">
        <v>12.0</v>
      </c>
      <c r="E81" s="58">
        <v>8.0</v>
      </c>
      <c r="F81" s="58">
        <v>101.0</v>
      </c>
      <c r="G81" s="58">
        <v>59.0</v>
      </c>
      <c r="H81" s="51"/>
      <c r="I81" s="58">
        <f t="shared" ref="I81:J81" si="34">D81+F81</f>
        <v>113</v>
      </c>
      <c r="J81" s="58">
        <f t="shared" si="34"/>
        <v>67</v>
      </c>
      <c r="K81" s="59">
        <f t="shared" si="3"/>
        <v>0.6277777778</v>
      </c>
      <c r="L81" s="60">
        <v>15.0</v>
      </c>
      <c r="M81" s="61">
        <f>-60+60</f>
        <v>0</v>
      </c>
      <c r="N81" s="61">
        <f t="shared" si="4"/>
        <v>15</v>
      </c>
      <c r="O81" s="58">
        <f t="shared" si="5"/>
        <v>13</v>
      </c>
      <c r="P81" s="6"/>
      <c r="Q81" s="6"/>
    </row>
    <row r="82" ht="12.75" customHeight="1">
      <c r="A82" s="24"/>
      <c r="B82" s="56"/>
      <c r="C82" s="57" t="s">
        <v>84</v>
      </c>
      <c r="D82" s="58">
        <v>12.0</v>
      </c>
      <c r="E82" s="58">
        <v>8.0</v>
      </c>
      <c r="F82" s="58">
        <v>101.0</v>
      </c>
      <c r="G82" s="58">
        <v>59.0</v>
      </c>
      <c r="H82" s="51"/>
      <c r="I82" s="58">
        <f t="shared" ref="I82:J82" si="35">D82+F82</f>
        <v>113</v>
      </c>
      <c r="J82" s="58">
        <f t="shared" si="35"/>
        <v>67</v>
      </c>
      <c r="K82" s="59">
        <f t="shared" si="3"/>
        <v>0.6277777778</v>
      </c>
      <c r="L82" s="60"/>
      <c r="M82" s="61">
        <f t="shared" ref="M82:M85" si="37">-70+70</f>
        <v>0</v>
      </c>
      <c r="N82" s="61">
        <f t="shared" si="4"/>
        <v>0</v>
      </c>
      <c r="O82" s="58">
        <f t="shared" si="5"/>
        <v>13</v>
      </c>
      <c r="P82" s="6"/>
      <c r="Q82" s="6"/>
    </row>
    <row r="83" ht="12.75" customHeight="1">
      <c r="A83" s="24"/>
      <c r="B83" s="56"/>
      <c r="C83" s="57" t="s">
        <v>80</v>
      </c>
      <c r="D83" s="58">
        <v>14.0</v>
      </c>
      <c r="E83" s="58">
        <v>6.0</v>
      </c>
      <c r="F83" s="58">
        <v>98.0</v>
      </c>
      <c r="G83" s="58">
        <v>62.0</v>
      </c>
      <c r="H83" s="51"/>
      <c r="I83" s="58">
        <f t="shared" ref="I83:J83" si="36">D83+F83</f>
        <v>112</v>
      </c>
      <c r="J83" s="58">
        <f t="shared" si="36"/>
        <v>68</v>
      </c>
      <c r="K83" s="59">
        <f t="shared" si="3"/>
        <v>0.6222222222</v>
      </c>
      <c r="L83" s="60">
        <v>2.5</v>
      </c>
      <c r="M83" s="61">
        <f t="shared" si="37"/>
        <v>0</v>
      </c>
      <c r="N83" s="61">
        <f t="shared" si="4"/>
        <v>2.5</v>
      </c>
      <c r="O83" s="58">
        <f t="shared" si="5"/>
        <v>14</v>
      </c>
      <c r="P83" s="6"/>
      <c r="Q83" s="6"/>
    </row>
    <row r="84" ht="12.75" customHeight="1">
      <c r="A84" s="24"/>
      <c r="B84" s="56"/>
      <c r="C84" s="57" t="s">
        <v>42</v>
      </c>
      <c r="D84" s="58">
        <v>12.0</v>
      </c>
      <c r="E84" s="58">
        <v>8.0</v>
      </c>
      <c r="F84" s="58">
        <v>100.0</v>
      </c>
      <c r="G84" s="58">
        <v>60.0</v>
      </c>
      <c r="H84" s="51"/>
      <c r="I84" s="58">
        <f t="shared" ref="I84:J84" si="38">D84+F84</f>
        <v>112</v>
      </c>
      <c r="J84" s="58">
        <f t="shared" si="38"/>
        <v>68</v>
      </c>
      <c r="K84" s="59">
        <f t="shared" si="3"/>
        <v>0.6222222222</v>
      </c>
      <c r="L84" s="60">
        <v>22.5</v>
      </c>
      <c r="M84" s="61">
        <f t="shared" si="37"/>
        <v>0</v>
      </c>
      <c r="N84" s="61">
        <f t="shared" si="4"/>
        <v>22.5</v>
      </c>
      <c r="O84" s="58">
        <f t="shared" si="5"/>
        <v>14</v>
      </c>
      <c r="P84" s="6"/>
      <c r="Q84" s="6"/>
    </row>
    <row r="85" ht="12.75" customHeight="1">
      <c r="A85" s="24"/>
      <c r="B85" s="56"/>
      <c r="C85" s="57" t="s">
        <v>96</v>
      </c>
      <c r="D85" s="58">
        <v>14.0</v>
      </c>
      <c r="E85" s="58">
        <v>6.0</v>
      </c>
      <c r="F85" s="58">
        <v>98.0</v>
      </c>
      <c r="G85" s="58">
        <v>62.0</v>
      </c>
      <c r="H85" s="51"/>
      <c r="I85" s="58">
        <f t="shared" ref="I85:J85" si="39">D85+F85</f>
        <v>112</v>
      </c>
      <c r="J85" s="58">
        <f t="shared" si="39"/>
        <v>68</v>
      </c>
      <c r="K85" s="59">
        <f t="shared" si="3"/>
        <v>0.6222222222</v>
      </c>
      <c r="L85" s="60"/>
      <c r="M85" s="61">
        <f t="shared" si="37"/>
        <v>0</v>
      </c>
      <c r="N85" s="61">
        <f t="shared" si="4"/>
        <v>0</v>
      </c>
      <c r="O85" s="58">
        <f t="shared" si="5"/>
        <v>14</v>
      </c>
      <c r="P85" s="6"/>
      <c r="Q85" s="6"/>
    </row>
    <row r="86" ht="12.75" customHeight="1">
      <c r="A86" s="24"/>
      <c r="B86" s="56"/>
      <c r="C86" s="57" t="s">
        <v>111</v>
      </c>
      <c r="D86" s="58">
        <v>12.0</v>
      </c>
      <c r="E86" s="58">
        <v>8.0</v>
      </c>
      <c r="F86" s="58">
        <v>99.0</v>
      </c>
      <c r="G86" s="58">
        <v>61.0</v>
      </c>
      <c r="H86" s="51"/>
      <c r="I86" s="58">
        <f t="shared" ref="I86:J86" si="40">D86+F86</f>
        <v>111</v>
      </c>
      <c r="J86" s="58">
        <f t="shared" si="40"/>
        <v>69</v>
      </c>
      <c r="K86" s="59">
        <f t="shared" si="3"/>
        <v>0.6166666667</v>
      </c>
      <c r="L86" s="60"/>
      <c r="M86" s="61">
        <f>-70-10</f>
        <v>-80</v>
      </c>
      <c r="N86" s="61">
        <f t="shared" si="4"/>
        <v>-80</v>
      </c>
      <c r="O86" s="58">
        <f t="shared" si="5"/>
        <v>15</v>
      </c>
      <c r="P86" s="6"/>
      <c r="Q86" s="6"/>
    </row>
    <row r="87" ht="12.75" customHeight="1">
      <c r="A87" s="24"/>
      <c r="B87" s="56"/>
      <c r="C87" s="57" t="s">
        <v>37</v>
      </c>
      <c r="D87" s="58">
        <v>12.0</v>
      </c>
      <c r="E87" s="58">
        <v>8.0</v>
      </c>
      <c r="F87" s="58">
        <v>99.0</v>
      </c>
      <c r="G87" s="58">
        <v>61.0</v>
      </c>
      <c r="H87" s="51"/>
      <c r="I87" s="58">
        <f t="shared" ref="I87:J87" si="41">D87+F87</f>
        <v>111</v>
      </c>
      <c r="J87" s="58">
        <f t="shared" si="41"/>
        <v>69</v>
      </c>
      <c r="K87" s="59">
        <f t="shared" si="3"/>
        <v>0.6166666667</v>
      </c>
      <c r="L87" s="60">
        <f>2.5+50</f>
        <v>52.5</v>
      </c>
      <c r="M87" s="61">
        <f>-70+60</f>
        <v>-10</v>
      </c>
      <c r="N87" s="61">
        <f t="shared" si="4"/>
        <v>42.5</v>
      </c>
      <c r="O87" s="58">
        <f t="shared" si="5"/>
        <v>15</v>
      </c>
      <c r="P87" s="6"/>
      <c r="Q87" s="6"/>
    </row>
    <row r="88" ht="12.75" customHeight="1">
      <c r="A88" s="24"/>
      <c r="B88" s="56"/>
      <c r="C88" s="57" t="s">
        <v>110</v>
      </c>
      <c r="D88" s="58">
        <v>10.0</v>
      </c>
      <c r="E88" s="58">
        <v>10.0</v>
      </c>
      <c r="F88" s="58">
        <v>100.0</v>
      </c>
      <c r="G88" s="58">
        <v>60.0</v>
      </c>
      <c r="H88" s="51"/>
      <c r="I88" s="58">
        <f t="shared" ref="I88:J88" si="42">D88+F88</f>
        <v>110</v>
      </c>
      <c r="J88" s="58">
        <f t="shared" si="42"/>
        <v>70</v>
      </c>
      <c r="K88" s="59">
        <f t="shared" si="3"/>
        <v>0.6111111111</v>
      </c>
      <c r="L88" s="60"/>
      <c r="M88" s="61">
        <v>-60.0</v>
      </c>
      <c r="N88" s="61">
        <f t="shared" si="4"/>
        <v>-60</v>
      </c>
      <c r="O88" s="58">
        <f t="shared" si="5"/>
        <v>16</v>
      </c>
      <c r="P88" s="6"/>
      <c r="Q88" s="6"/>
    </row>
    <row r="89" ht="12.75" customHeight="1">
      <c r="A89" s="24"/>
      <c r="B89" s="56"/>
      <c r="C89" s="57" t="s">
        <v>91</v>
      </c>
      <c r="D89" s="58">
        <v>12.0</v>
      </c>
      <c r="E89" s="58">
        <v>8.0</v>
      </c>
      <c r="F89" s="58">
        <v>95.0</v>
      </c>
      <c r="G89" s="58">
        <v>65.0</v>
      </c>
      <c r="H89" s="51"/>
      <c r="I89" s="58">
        <f t="shared" ref="I89:J89" si="43">D89+F89</f>
        <v>107</v>
      </c>
      <c r="J89" s="58">
        <f t="shared" si="43"/>
        <v>73</v>
      </c>
      <c r="K89" s="59">
        <f t="shared" si="3"/>
        <v>0.5944444444</v>
      </c>
      <c r="L89" s="60">
        <v>22.5</v>
      </c>
      <c r="M89" s="61">
        <f>-70+60-10</f>
        <v>-20</v>
      </c>
      <c r="N89" s="61">
        <f t="shared" si="4"/>
        <v>2.5</v>
      </c>
      <c r="O89" s="58">
        <f t="shared" si="5"/>
        <v>19</v>
      </c>
      <c r="P89" s="6"/>
      <c r="Q89" s="6"/>
    </row>
    <row r="90" ht="12.75" customHeight="1">
      <c r="A90" s="24"/>
      <c r="B90" s="56"/>
      <c r="C90" s="57" t="s">
        <v>47</v>
      </c>
      <c r="D90" s="58">
        <v>11.0</v>
      </c>
      <c r="E90" s="58">
        <v>9.0</v>
      </c>
      <c r="F90" s="58">
        <v>93.0</v>
      </c>
      <c r="G90" s="58">
        <v>67.0</v>
      </c>
      <c r="H90" s="51"/>
      <c r="I90" s="58">
        <f t="shared" ref="I90:J90" si="44">D90+F90</f>
        <v>104</v>
      </c>
      <c r="J90" s="58">
        <f t="shared" si="44"/>
        <v>76</v>
      </c>
      <c r="K90" s="59">
        <f t="shared" si="3"/>
        <v>0.5777777778</v>
      </c>
      <c r="L90" s="60"/>
      <c r="M90" s="61">
        <f>-70+70-10</f>
        <v>-10</v>
      </c>
      <c r="N90" s="61">
        <f t="shared" si="4"/>
        <v>-10</v>
      </c>
      <c r="O90" s="58">
        <f t="shared" si="5"/>
        <v>22</v>
      </c>
      <c r="P90" s="6"/>
      <c r="Q90" s="6"/>
    </row>
    <row r="91" ht="12.75" customHeight="1">
      <c r="A91" s="24"/>
      <c r="B91" s="56"/>
      <c r="C91" s="57" t="s">
        <v>79</v>
      </c>
      <c r="D91" s="58">
        <v>13.0</v>
      </c>
      <c r="E91" s="58">
        <v>7.0</v>
      </c>
      <c r="F91" s="58">
        <v>90.0</v>
      </c>
      <c r="G91" s="58">
        <v>70.0</v>
      </c>
      <c r="H91" s="51"/>
      <c r="I91" s="58">
        <f t="shared" ref="I91:J91" si="45">D91+F91</f>
        <v>103</v>
      </c>
      <c r="J91" s="58">
        <f t="shared" si="45"/>
        <v>77</v>
      </c>
      <c r="K91" s="59">
        <f t="shared" si="3"/>
        <v>0.5722222222</v>
      </c>
      <c r="L91" s="60"/>
      <c r="M91" s="61">
        <v>-60.0</v>
      </c>
      <c r="N91" s="61">
        <f t="shared" si="4"/>
        <v>-60</v>
      </c>
      <c r="O91" s="58">
        <f t="shared" si="5"/>
        <v>23</v>
      </c>
      <c r="P91" s="6"/>
      <c r="Q91" s="6"/>
    </row>
    <row r="92" ht="12.75" customHeight="1">
      <c r="A92" s="24"/>
      <c r="B92" s="56"/>
      <c r="C92" s="57" t="s">
        <v>161</v>
      </c>
      <c r="D92" s="58">
        <v>10.0</v>
      </c>
      <c r="E92" s="58">
        <v>10.0</v>
      </c>
      <c r="F92" s="58">
        <v>93.0</v>
      </c>
      <c r="G92" s="58">
        <v>67.0</v>
      </c>
      <c r="H92" s="51"/>
      <c r="I92" s="58">
        <f t="shared" ref="I92:J92" si="46">D92+F92</f>
        <v>103</v>
      </c>
      <c r="J92" s="58">
        <f t="shared" si="46"/>
        <v>77</v>
      </c>
      <c r="K92" s="59">
        <f t="shared" si="3"/>
        <v>0.5722222222</v>
      </c>
      <c r="L92" s="60"/>
      <c r="M92" s="61">
        <v>-50.0</v>
      </c>
      <c r="N92" s="61">
        <f t="shared" si="4"/>
        <v>-50</v>
      </c>
      <c r="O92" s="58">
        <f t="shared" si="5"/>
        <v>23</v>
      </c>
      <c r="P92" s="12" t="s">
        <v>0</v>
      </c>
      <c r="Q92" s="6"/>
    </row>
    <row r="93" ht="12.75" customHeight="1">
      <c r="A93" s="24"/>
      <c r="B93" s="56"/>
      <c r="C93" s="57" t="s">
        <v>162</v>
      </c>
      <c r="D93" s="58">
        <v>12.0</v>
      </c>
      <c r="E93" s="58">
        <v>8.0</v>
      </c>
      <c r="F93" s="58">
        <v>90.0</v>
      </c>
      <c r="G93" s="58">
        <v>70.0</v>
      </c>
      <c r="H93" s="51"/>
      <c r="I93" s="58">
        <f t="shared" ref="I93:J93" si="47">D93+F93</f>
        <v>102</v>
      </c>
      <c r="J93" s="58">
        <f t="shared" si="47"/>
        <v>78</v>
      </c>
      <c r="K93" s="59">
        <f t="shared" si="3"/>
        <v>0.5666666667</v>
      </c>
      <c r="L93" s="60">
        <v>30.0</v>
      </c>
      <c r="M93" s="61">
        <f>-50+15</f>
        <v>-35</v>
      </c>
      <c r="N93" s="61">
        <f t="shared" si="4"/>
        <v>-5</v>
      </c>
      <c r="O93" s="58">
        <f t="shared" si="5"/>
        <v>24</v>
      </c>
      <c r="P93" s="6"/>
      <c r="Q93" s="6"/>
    </row>
    <row r="94" ht="12.75" customHeight="1">
      <c r="A94" s="24"/>
      <c r="B94" s="56"/>
      <c r="C94" s="57" t="s">
        <v>61</v>
      </c>
      <c r="D94" s="58">
        <v>11.0</v>
      </c>
      <c r="E94" s="58">
        <v>9.0</v>
      </c>
      <c r="F94" s="58">
        <v>90.0</v>
      </c>
      <c r="G94" s="58">
        <v>70.0</v>
      </c>
      <c r="H94" s="51"/>
      <c r="I94" s="58">
        <f t="shared" ref="I94:J94" si="48">D94+F94</f>
        <v>101</v>
      </c>
      <c r="J94" s="58">
        <f t="shared" si="48"/>
        <v>79</v>
      </c>
      <c r="K94" s="59">
        <f t="shared" si="3"/>
        <v>0.5611111111</v>
      </c>
      <c r="L94" s="60"/>
      <c r="M94" s="61">
        <f>-70+70</f>
        <v>0</v>
      </c>
      <c r="N94" s="61">
        <f t="shared" si="4"/>
        <v>0</v>
      </c>
      <c r="O94" s="58">
        <f t="shared" si="5"/>
        <v>25</v>
      </c>
      <c r="P94" s="6"/>
      <c r="Q94" s="6"/>
    </row>
    <row r="95" ht="12.75" customHeight="1">
      <c r="A95" s="24"/>
      <c r="B95" s="56"/>
      <c r="C95" s="57" t="s">
        <v>34</v>
      </c>
      <c r="D95" s="58">
        <v>12.0</v>
      </c>
      <c r="E95" s="58">
        <v>8.0</v>
      </c>
      <c r="F95" s="58">
        <v>86.0</v>
      </c>
      <c r="G95" s="58">
        <v>74.0</v>
      </c>
      <c r="H95" s="51"/>
      <c r="I95" s="58">
        <f t="shared" ref="I95:J95" si="49">D95+F95</f>
        <v>98</v>
      </c>
      <c r="J95" s="58">
        <f t="shared" si="49"/>
        <v>82</v>
      </c>
      <c r="K95" s="59">
        <f t="shared" si="3"/>
        <v>0.5444444444</v>
      </c>
      <c r="L95" s="60"/>
      <c r="M95" s="61">
        <f>-70+60</f>
        <v>-10</v>
      </c>
      <c r="N95" s="61">
        <f t="shared" si="4"/>
        <v>-10</v>
      </c>
      <c r="O95" s="58">
        <f t="shared" si="5"/>
        <v>28</v>
      </c>
      <c r="P95" s="6"/>
      <c r="Q95" s="6"/>
    </row>
    <row r="96" ht="12.75" customHeight="1">
      <c r="A96" s="24"/>
      <c r="B96" s="56"/>
      <c r="C96" s="57" t="s">
        <v>33</v>
      </c>
      <c r="D96" s="58">
        <v>8.0</v>
      </c>
      <c r="E96" s="58">
        <v>12.0</v>
      </c>
      <c r="F96" s="58">
        <v>89.0</v>
      </c>
      <c r="G96" s="58">
        <v>71.0</v>
      </c>
      <c r="H96" s="51"/>
      <c r="I96" s="58">
        <f t="shared" ref="I96:J96" si="50">D96+F96</f>
        <v>97</v>
      </c>
      <c r="J96" s="58">
        <f t="shared" si="50"/>
        <v>83</v>
      </c>
      <c r="K96" s="59">
        <f t="shared" si="3"/>
        <v>0.5388888889</v>
      </c>
      <c r="L96" s="60"/>
      <c r="M96" s="61">
        <f>-70-10</f>
        <v>-80</v>
      </c>
      <c r="N96" s="61">
        <f t="shared" si="4"/>
        <v>-80</v>
      </c>
      <c r="O96" s="58">
        <f t="shared" si="5"/>
        <v>29</v>
      </c>
      <c r="P96" s="6"/>
      <c r="Q96" s="6"/>
    </row>
    <row r="97" ht="12.75" customHeight="1">
      <c r="A97" s="24"/>
      <c r="B97" s="56"/>
      <c r="C97" s="57" t="s">
        <v>65</v>
      </c>
      <c r="D97" s="58">
        <v>12.0</v>
      </c>
      <c r="E97" s="58">
        <v>8.0</v>
      </c>
      <c r="F97" s="58">
        <v>85.0</v>
      </c>
      <c r="G97" s="58">
        <v>75.0</v>
      </c>
      <c r="H97" s="51"/>
      <c r="I97" s="58">
        <f t="shared" ref="I97:J97" si="51">D97+F97</f>
        <v>97</v>
      </c>
      <c r="J97" s="58">
        <f t="shared" si="51"/>
        <v>83</v>
      </c>
      <c r="K97" s="59">
        <f t="shared" si="3"/>
        <v>0.5388888889</v>
      </c>
      <c r="L97" s="60"/>
      <c r="M97" s="61">
        <f>-70+70-10+10</f>
        <v>0</v>
      </c>
      <c r="N97" s="61">
        <f t="shared" si="4"/>
        <v>0</v>
      </c>
      <c r="O97" s="58">
        <f t="shared" si="5"/>
        <v>29</v>
      </c>
      <c r="P97" s="6"/>
      <c r="Q97" s="6"/>
    </row>
    <row r="98" ht="12.75" customHeight="1">
      <c r="A98" s="6"/>
      <c r="B98" s="12"/>
      <c r="C98" s="62" t="s">
        <v>163</v>
      </c>
      <c r="D98" s="58">
        <f t="shared" ref="D98:G98" si="52">SUM(D54:D97)</f>
        <v>554</v>
      </c>
      <c r="E98" s="58">
        <f t="shared" si="52"/>
        <v>326</v>
      </c>
      <c r="F98" s="58">
        <f t="shared" si="52"/>
        <v>4460</v>
      </c>
      <c r="G98" s="58">
        <f t="shared" si="52"/>
        <v>2580</v>
      </c>
      <c r="H98" s="51"/>
      <c r="I98" s="58">
        <f t="shared" ref="I98:J98" si="53">SUM(I54:I97)</f>
        <v>5014</v>
      </c>
      <c r="J98" s="58">
        <f t="shared" si="53"/>
        <v>2906</v>
      </c>
      <c r="K98" s="59">
        <f t="shared" si="3"/>
        <v>0.6330808081</v>
      </c>
      <c r="L98" s="63">
        <f t="shared" ref="L98:N98" si="54">SUM(L54:L97)</f>
        <v>1315</v>
      </c>
      <c r="M98" s="61">
        <f t="shared" si="54"/>
        <v>-1067.5</v>
      </c>
      <c r="N98" s="61">
        <f t="shared" si="54"/>
        <v>247.5</v>
      </c>
      <c r="O98" s="58"/>
      <c r="P98" s="6"/>
      <c r="Q98" s="6"/>
    </row>
    <row r="99" ht="12.75" customHeight="1">
      <c r="A99" s="6" t="s">
        <v>0</v>
      </c>
      <c r="B99" s="6"/>
      <c r="C99" s="6"/>
      <c r="D99" s="6"/>
      <c r="E99" s="6"/>
      <c r="F99" s="47"/>
      <c r="G99" s="6"/>
      <c r="H99" s="6"/>
      <c r="I99" s="6"/>
      <c r="J99" s="6" t="s">
        <v>0</v>
      </c>
      <c r="K99" s="6"/>
      <c r="L99" s="11"/>
      <c r="M99" s="11"/>
      <c r="N99" s="11"/>
      <c r="O99" s="6"/>
      <c r="P99" s="6" t="s">
        <v>0</v>
      </c>
      <c r="Q99" s="6"/>
    </row>
    <row r="100" ht="12.75" customHeight="1">
      <c r="A100" s="6"/>
      <c r="B100" s="6" t="s">
        <v>0</v>
      </c>
      <c r="C100" s="6"/>
      <c r="D100" s="6"/>
      <c r="E100" s="6"/>
      <c r="F100" s="6"/>
      <c r="G100" s="6"/>
      <c r="H100" s="6"/>
      <c r="I100" s="6"/>
      <c r="J100" s="6"/>
      <c r="K100" s="6"/>
      <c r="L100" s="11"/>
      <c r="M100" s="11"/>
      <c r="N100" s="11"/>
      <c r="O100" s="6"/>
      <c r="P100" s="6"/>
      <c r="Q100" s="6"/>
    </row>
    <row r="101" ht="12.75" customHeight="1">
      <c r="A101" s="6"/>
      <c r="B101" s="6"/>
      <c r="C101" s="6"/>
      <c r="D101" s="6" t="s">
        <v>0</v>
      </c>
      <c r="E101" s="6" t="s">
        <v>0</v>
      </c>
      <c r="F101" s="6"/>
      <c r="G101" s="6"/>
      <c r="H101" s="6"/>
      <c r="I101" s="6"/>
      <c r="J101" s="6"/>
      <c r="K101" s="6"/>
      <c r="L101" s="11"/>
      <c r="M101" s="11" t="s">
        <v>0</v>
      </c>
      <c r="N101" s="11"/>
      <c r="O101" s="6"/>
      <c r="P101" s="6"/>
      <c r="Q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11"/>
      <c r="M102" s="11"/>
      <c r="N102" s="11"/>
      <c r="O102" s="6"/>
      <c r="P102" s="6"/>
      <c r="Q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11"/>
      <c r="M103" s="11" t="s">
        <v>0</v>
      </c>
      <c r="N103" s="11" t="s">
        <v>0</v>
      </c>
      <c r="O103" s="6"/>
      <c r="P103" s="6"/>
      <c r="Q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11"/>
      <c r="M104" s="11"/>
      <c r="N104" s="11"/>
      <c r="O104" s="6"/>
      <c r="P104" s="6"/>
      <c r="Q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1"/>
      <c r="M105" s="11"/>
      <c r="N105" s="11"/>
      <c r="O105" s="6"/>
      <c r="P105" s="6"/>
      <c r="Q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11"/>
      <c r="M106" s="11"/>
      <c r="N106" s="11"/>
      <c r="O106" s="6"/>
      <c r="P106" s="6"/>
      <c r="Q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11"/>
      <c r="M107" s="11"/>
      <c r="N107" s="11"/>
      <c r="O107" s="6"/>
      <c r="P107" s="6"/>
      <c r="Q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11"/>
      <c r="M108" s="11"/>
      <c r="N108" s="11"/>
      <c r="O108" s="6"/>
      <c r="P108" s="6"/>
      <c r="Q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11"/>
      <c r="M109" s="11"/>
      <c r="N109" s="11"/>
      <c r="O109" s="6"/>
      <c r="P109" s="6"/>
      <c r="Q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11"/>
      <c r="M110" s="11"/>
      <c r="N110" s="11"/>
      <c r="O110" s="6"/>
      <c r="P110" s="6"/>
      <c r="Q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11"/>
      <c r="M111" s="11"/>
      <c r="N111" s="11"/>
      <c r="O111" s="6"/>
      <c r="P111" s="6"/>
      <c r="Q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11"/>
      <c r="M112" s="11"/>
      <c r="N112" s="11"/>
      <c r="O112" s="6"/>
      <c r="P112" s="6"/>
      <c r="Q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11"/>
      <c r="M113" s="11"/>
      <c r="N113" s="11"/>
      <c r="O113" s="6"/>
      <c r="P113" s="6"/>
      <c r="Q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11"/>
      <c r="M114" s="11"/>
      <c r="N114" s="11"/>
      <c r="O114" s="6"/>
      <c r="P114" s="6"/>
      <c r="Q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11"/>
      <c r="M115" s="11"/>
      <c r="N115" s="11"/>
      <c r="O115" s="6"/>
      <c r="P115" s="6"/>
      <c r="Q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11"/>
      <c r="M116" s="11"/>
      <c r="N116" s="11"/>
      <c r="O116" s="6"/>
      <c r="P116" s="6"/>
      <c r="Q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11"/>
      <c r="M117" s="11"/>
      <c r="N117" s="11"/>
      <c r="O117" s="6"/>
      <c r="P117" s="6"/>
      <c r="Q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11"/>
      <c r="M118" s="11"/>
      <c r="N118" s="11"/>
      <c r="O118" s="6"/>
      <c r="P118" s="6"/>
      <c r="Q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11"/>
      <c r="M119" s="11"/>
      <c r="N119" s="11"/>
      <c r="O119" s="6"/>
      <c r="P119" s="6"/>
      <c r="Q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11"/>
      <c r="M120" s="11"/>
      <c r="N120" s="11"/>
      <c r="O120" s="6"/>
      <c r="P120" s="6"/>
      <c r="Q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11"/>
      <c r="M121" s="11"/>
      <c r="N121" s="11"/>
      <c r="O121" s="6"/>
      <c r="P121" s="6"/>
      <c r="Q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11"/>
      <c r="M122" s="11"/>
      <c r="N122" s="11"/>
      <c r="O122" s="6"/>
      <c r="P122" s="6"/>
      <c r="Q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11"/>
      <c r="M123" s="11"/>
      <c r="N123" s="11"/>
      <c r="O123" s="6"/>
      <c r="P123" s="6"/>
      <c r="Q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11"/>
      <c r="M124" s="11"/>
      <c r="N124" s="11"/>
      <c r="O124" s="6"/>
      <c r="P124" s="6"/>
      <c r="Q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11"/>
      <c r="M125" s="11"/>
      <c r="N125" s="11"/>
      <c r="O125" s="6"/>
      <c r="P125" s="6"/>
      <c r="Q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11"/>
      <c r="M126" s="11"/>
      <c r="N126" s="11"/>
      <c r="O126" s="6"/>
      <c r="P126" s="6"/>
      <c r="Q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11"/>
      <c r="M127" s="11"/>
      <c r="N127" s="11"/>
      <c r="O127" s="6"/>
      <c r="P127" s="6"/>
      <c r="Q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11"/>
      <c r="M128" s="11"/>
      <c r="N128" s="11"/>
      <c r="O128" s="6"/>
      <c r="P128" s="6"/>
      <c r="Q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11"/>
      <c r="M129" s="11"/>
      <c r="N129" s="11"/>
      <c r="O129" s="6"/>
      <c r="P129" s="6"/>
      <c r="Q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11"/>
      <c r="M130" s="11"/>
      <c r="N130" s="11"/>
      <c r="O130" s="6"/>
      <c r="P130" s="6"/>
      <c r="Q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11"/>
      <c r="M131" s="11"/>
      <c r="N131" s="11"/>
      <c r="O131" s="6"/>
      <c r="P131" s="6"/>
      <c r="Q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11"/>
      <c r="M132" s="11"/>
      <c r="N132" s="11"/>
      <c r="O132" s="6"/>
      <c r="P132" s="6"/>
      <c r="Q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11"/>
      <c r="M133" s="11"/>
      <c r="N133" s="11"/>
      <c r="O133" s="6"/>
      <c r="P133" s="6"/>
      <c r="Q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11"/>
      <c r="M134" s="11"/>
      <c r="N134" s="11"/>
      <c r="O134" s="6"/>
      <c r="P134" s="6"/>
      <c r="Q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11"/>
      <c r="M135" s="11"/>
      <c r="N135" s="11"/>
      <c r="O135" s="6"/>
      <c r="P135" s="6"/>
      <c r="Q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11"/>
      <c r="M136" s="11"/>
      <c r="N136" s="11"/>
      <c r="O136" s="6"/>
      <c r="P136" s="6"/>
      <c r="Q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1"/>
      <c r="M137" s="11"/>
      <c r="N137" s="11"/>
      <c r="O137" s="6"/>
      <c r="P137" s="6"/>
      <c r="Q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1"/>
      <c r="M138" s="11"/>
      <c r="N138" s="11"/>
      <c r="O138" s="6"/>
      <c r="P138" s="6"/>
      <c r="Q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1"/>
      <c r="M139" s="11"/>
      <c r="N139" s="11"/>
      <c r="O139" s="6"/>
      <c r="P139" s="6"/>
      <c r="Q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1"/>
      <c r="M140" s="11"/>
      <c r="N140" s="11"/>
      <c r="O140" s="6"/>
      <c r="P140" s="6"/>
      <c r="Q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11"/>
      <c r="M141" s="11"/>
      <c r="N141" s="11"/>
      <c r="O141" s="6"/>
      <c r="P141" s="6"/>
      <c r="Q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11"/>
      <c r="M142" s="11"/>
      <c r="N142" s="11"/>
      <c r="O142" s="6"/>
      <c r="P142" s="6"/>
      <c r="Q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11"/>
      <c r="M143" s="11"/>
      <c r="N143" s="11"/>
      <c r="O143" s="6"/>
      <c r="P143" s="6"/>
      <c r="Q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11"/>
      <c r="M144" s="11"/>
      <c r="N144" s="11"/>
      <c r="O144" s="6"/>
      <c r="P144" s="6"/>
      <c r="Q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11"/>
      <c r="M145" s="11"/>
      <c r="N145" s="11"/>
      <c r="O145" s="6"/>
      <c r="P145" s="6"/>
      <c r="Q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11"/>
      <c r="M146" s="11"/>
      <c r="N146" s="11"/>
      <c r="O146" s="6"/>
      <c r="P146" s="6"/>
      <c r="Q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11"/>
      <c r="M147" s="11"/>
      <c r="N147" s="11"/>
      <c r="O147" s="6"/>
      <c r="P147" s="6"/>
      <c r="Q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11"/>
      <c r="M148" s="11"/>
      <c r="N148" s="11"/>
      <c r="O148" s="6"/>
      <c r="P148" s="6"/>
      <c r="Q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11"/>
      <c r="M149" s="11"/>
      <c r="N149" s="11"/>
      <c r="O149" s="6"/>
      <c r="P149" s="6"/>
      <c r="Q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11"/>
      <c r="M150" s="11"/>
      <c r="N150" s="11"/>
      <c r="O150" s="6"/>
      <c r="P150" s="6"/>
      <c r="Q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11"/>
      <c r="M151" s="11"/>
      <c r="N151" s="11"/>
      <c r="O151" s="6"/>
      <c r="P151" s="6"/>
      <c r="Q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11"/>
      <c r="M152" s="11"/>
      <c r="N152" s="11"/>
      <c r="O152" s="6"/>
      <c r="P152" s="6"/>
      <c r="Q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11"/>
      <c r="M153" s="11"/>
      <c r="N153" s="11"/>
      <c r="O153" s="6"/>
      <c r="P153" s="6"/>
      <c r="Q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11"/>
      <c r="M154" s="11"/>
      <c r="N154" s="11"/>
      <c r="O154" s="6"/>
      <c r="P154" s="6"/>
      <c r="Q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11"/>
      <c r="M155" s="11"/>
      <c r="N155" s="11"/>
      <c r="O155" s="6"/>
      <c r="P155" s="6"/>
      <c r="Q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11"/>
      <c r="M156" s="11"/>
      <c r="N156" s="11"/>
      <c r="O156" s="6"/>
      <c r="P156" s="6"/>
      <c r="Q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11"/>
      <c r="M157" s="11"/>
      <c r="N157" s="11"/>
      <c r="O157" s="6"/>
      <c r="P157" s="6"/>
      <c r="Q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11"/>
      <c r="M158" s="11"/>
      <c r="N158" s="11"/>
      <c r="O158" s="6"/>
      <c r="P158" s="6"/>
      <c r="Q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11"/>
      <c r="M159" s="11"/>
      <c r="N159" s="11"/>
      <c r="O159" s="6"/>
      <c r="P159" s="6"/>
      <c r="Q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11"/>
      <c r="M160" s="11"/>
      <c r="N160" s="11"/>
      <c r="O160" s="6"/>
      <c r="P160" s="6"/>
      <c r="Q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11"/>
      <c r="M161" s="11"/>
      <c r="N161" s="11"/>
      <c r="O161" s="6"/>
      <c r="P161" s="6"/>
      <c r="Q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11"/>
      <c r="M162" s="11"/>
      <c r="N162" s="11"/>
      <c r="O162" s="6"/>
      <c r="P162" s="6"/>
      <c r="Q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11"/>
      <c r="M163" s="11"/>
      <c r="N163" s="11"/>
      <c r="O163" s="6"/>
      <c r="P163" s="6"/>
      <c r="Q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11"/>
      <c r="M164" s="11"/>
      <c r="N164" s="11"/>
      <c r="O164" s="6"/>
      <c r="P164" s="6"/>
      <c r="Q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11"/>
      <c r="M165" s="11"/>
      <c r="N165" s="11"/>
      <c r="O165" s="6"/>
      <c r="P165" s="6"/>
      <c r="Q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11"/>
      <c r="M166" s="11"/>
      <c r="N166" s="11"/>
      <c r="O166" s="6"/>
      <c r="P166" s="6"/>
      <c r="Q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11"/>
      <c r="M167" s="11"/>
      <c r="N167" s="11"/>
      <c r="O167" s="6"/>
      <c r="P167" s="6"/>
      <c r="Q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11"/>
      <c r="M168" s="11"/>
      <c r="N168" s="11"/>
      <c r="O168" s="6"/>
      <c r="P168" s="6"/>
      <c r="Q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11"/>
      <c r="M169" s="11"/>
      <c r="N169" s="11"/>
      <c r="O169" s="6"/>
      <c r="P169" s="6"/>
      <c r="Q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11"/>
      <c r="M170" s="11"/>
      <c r="N170" s="11"/>
      <c r="O170" s="6"/>
      <c r="P170" s="6"/>
      <c r="Q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11"/>
      <c r="M171" s="11"/>
      <c r="N171" s="11"/>
      <c r="O171" s="6"/>
      <c r="P171" s="6"/>
      <c r="Q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11"/>
      <c r="M172" s="11"/>
      <c r="N172" s="11"/>
      <c r="O172" s="6"/>
      <c r="P172" s="6"/>
      <c r="Q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11"/>
      <c r="M173" s="11"/>
      <c r="N173" s="11"/>
      <c r="O173" s="6"/>
      <c r="P173" s="6"/>
      <c r="Q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11"/>
      <c r="M174" s="11"/>
      <c r="N174" s="11"/>
      <c r="O174" s="6"/>
      <c r="P174" s="6"/>
      <c r="Q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11"/>
      <c r="M175" s="11"/>
      <c r="N175" s="11"/>
      <c r="O175" s="6"/>
      <c r="P175" s="6"/>
      <c r="Q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11"/>
      <c r="M176" s="11"/>
      <c r="N176" s="11"/>
      <c r="O176" s="6"/>
      <c r="P176" s="6"/>
      <c r="Q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11"/>
      <c r="M177" s="11"/>
      <c r="N177" s="11"/>
      <c r="O177" s="6"/>
      <c r="P177" s="6"/>
      <c r="Q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11"/>
      <c r="M178" s="11"/>
      <c r="N178" s="11"/>
      <c r="O178" s="6"/>
      <c r="P178" s="6"/>
      <c r="Q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11"/>
      <c r="M179" s="11"/>
      <c r="N179" s="11"/>
      <c r="O179" s="6"/>
      <c r="P179" s="6"/>
      <c r="Q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11"/>
      <c r="M180" s="11"/>
      <c r="N180" s="11"/>
      <c r="O180" s="6"/>
      <c r="P180" s="6"/>
      <c r="Q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11"/>
      <c r="M181" s="11"/>
      <c r="N181" s="11"/>
      <c r="O181" s="6"/>
      <c r="P181" s="6"/>
      <c r="Q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11"/>
      <c r="M182" s="11"/>
      <c r="N182" s="11"/>
      <c r="O182" s="6"/>
      <c r="P182" s="6"/>
      <c r="Q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11"/>
      <c r="M183" s="11"/>
      <c r="N183" s="11"/>
      <c r="O183" s="6"/>
      <c r="P183" s="6"/>
      <c r="Q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11"/>
      <c r="M184" s="11"/>
      <c r="N184" s="11"/>
      <c r="O184" s="6"/>
      <c r="P184" s="6"/>
      <c r="Q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11"/>
      <c r="M185" s="11"/>
      <c r="N185" s="11"/>
      <c r="O185" s="6"/>
      <c r="P185" s="6"/>
      <c r="Q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11"/>
      <c r="M186" s="11"/>
      <c r="N186" s="11"/>
      <c r="O186" s="6"/>
      <c r="P186" s="6"/>
      <c r="Q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11"/>
      <c r="M187" s="11"/>
      <c r="N187" s="11"/>
      <c r="O187" s="6"/>
      <c r="P187" s="6"/>
      <c r="Q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11"/>
      <c r="M188" s="11"/>
      <c r="N188" s="11"/>
      <c r="O188" s="6"/>
      <c r="P188" s="6"/>
      <c r="Q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11"/>
      <c r="M189" s="11"/>
      <c r="N189" s="11"/>
      <c r="O189" s="6"/>
      <c r="P189" s="6"/>
      <c r="Q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11"/>
      <c r="M190" s="11"/>
      <c r="N190" s="11"/>
      <c r="O190" s="6"/>
      <c r="P190" s="6"/>
      <c r="Q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1"/>
      <c r="M191" s="11"/>
      <c r="N191" s="11"/>
      <c r="O191" s="6"/>
      <c r="P191" s="6"/>
      <c r="Q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1"/>
      <c r="M192" s="11"/>
      <c r="N192" s="11"/>
      <c r="O192" s="6"/>
      <c r="P192" s="6"/>
      <c r="Q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1"/>
      <c r="M193" s="11"/>
      <c r="N193" s="11"/>
      <c r="O193" s="6"/>
      <c r="P193" s="6"/>
      <c r="Q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1"/>
      <c r="M194" s="11"/>
      <c r="N194" s="11"/>
      <c r="O194" s="6"/>
      <c r="P194" s="6"/>
      <c r="Q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11"/>
      <c r="M195" s="11"/>
      <c r="N195" s="11"/>
      <c r="O195" s="6"/>
      <c r="P195" s="6"/>
      <c r="Q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11"/>
      <c r="M196" s="11"/>
      <c r="N196" s="11"/>
      <c r="O196" s="6"/>
      <c r="P196" s="6"/>
      <c r="Q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11"/>
      <c r="M197" s="11"/>
      <c r="N197" s="11"/>
      <c r="O197" s="6"/>
      <c r="P197" s="6"/>
      <c r="Q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11"/>
      <c r="M198" s="11"/>
      <c r="N198" s="11"/>
      <c r="O198" s="6"/>
      <c r="P198" s="6"/>
      <c r="Q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11"/>
      <c r="M199" s="11"/>
      <c r="N199" s="11"/>
      <c r="O199" s="6"/>
      <c r="P199" s="6"/>
      <c r="Q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11"/>
      <c r="M200" s="11"/>
      <c r="N200" s="11"/>
      <c r="O200" s="6"/>
      <c r="P200" s="6"/>
      <c r="Q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11"/>
      <c r="M201" s="11"/>
      <c r="N201" s="11"/>
      <c r="O201" s="6"/>
      <c r="P201" s="6"/>
      <c r="Q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11"/>
      <c r="M202" s="11"/>
      <c r="N202" s="11"/>
      <c r="O202" s="6"/>
      <c r="P202" s="6"/>
      <c r="Q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11"/>
      <c r="M203" s="11"/>
      <c r="N203" s="11"/>
      <c r="O203" s="6"/>
      <c r="P203" s="6"/>
      <c r="Q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11"/>
      <c r="M204" s="11"/>
      <c r="N204" s="11"/>
      <c r="O204" s="6"/>
      <c r="P204" s="6"/>
      <c r="Q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11"/>
      <c r="M205" s="11"/>
      <c r="N205" s="11"/>
      <c r="O205" s="6"/>
      <c r="P205" s="6"/>
      <c r="Q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11"/>
      <c r="M206" s="11"/>
      <c r="N206" s="11"/>
      <c r="O206" s="6"/>
      <c r="P206" s="6"/>
      <c r="Q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11"/>
      <c r="M207" s="11"/>
      <c r="N207" s="11"/>
      <c r="O207" s="6"/>
      <c r="P207" s="6"/>
      <c r="Q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11"/>
      <c r="M208" s="11"/>
      <c r="N208" s="11"/>
      <c r="O208" s="6"/>
      <c r="P208" s="6"/>
      <c r="Q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11"/>
      <c r="M209" s="11"/>
      <c r="N209" s="11"/>
      <c r="O209" s="6"/>
      <c r="P209" s="6"/>
      <c r="Q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11"/>
      <c r="M210" s="11"/>
      <c r="N210" s="11"/>
      <c r="O210" s="6"/>
      <c r="P210" s="6"/>
      <c r="Q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11"/>
      <c r="M211" s="11"/>
      <c r="N211" s="11"/>
      <c r="O211" s="6"/>
      <c r="P211" s="6"/>
      <c r="Q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11"/>
      <c r="M212" s="11"/>
      <c r="N212" s="11"/>
      <c r="O212" s="6"/>
      <c r="P212" s="6"/>
      <c r="Q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11"/>
      <c r="M213" s="11"/>
      <c r="N213" s="11"/>
      <c r="O213" s="6"/>
      <c r="P213" s="6"/>
      <c r="Q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11"/>
      <c r="M214" s="11"/>
      <c r="N214" s="11"/>
      <c r="O214" s="6"/>
      <c r="P214" s="6"/>
      <c r="Q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11"/>
      <c r="M215" s="11"/>
      <c r="N215" s="11"/>
      <c r="O215" s="6"/>
      <c r="P215" s="6"/>
      <c r="Q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11"/>
      <c r="M216" s="11"/>
      <c r="N216" s="11"/>
      <c r="O216" s="6"/>
      <c r="P216" s="6"/>
      <c r="Q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11"/>
      <c r="M217" s="11"/>
      <c r="N217" s="11"/>
      <c r="O217" s="6"/>
      <c r="P217" s="6"/>
      <c r="Q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11"/>
      <c r="M218" s="11"/>
      <c r="N218" s="11"/>
      <c r="O218" s="6"/>
      <c r="P218" s="6"/>
      <c r="Q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11"/>
      <c r="M219" s="11"/>
      <c r="N219" s="11"/>
      <c r="O219" s="6"/>
      <c r="P219" s="6"/>
      <c r="Q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11"/>
      <c r="M220" s="11"/>
      <c r="N220" s="11"/>
      <c r="O220" s="6"/>
      <c r="P220" s="6"/>
      <c r="Q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11"/>
      <c r="M221" s="11"/>
      <c r="N221" s="11"/>
      <c r="O221" s="6"/>
      <c r="P221" s="6"/>
      <c r="Q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11"/>
      <c r="M222" s="11"/>
      <c r="N222" s="11"/>
      <c r="O222" s="6"/>
      <c r="P222" s="6"/>
      <c r="Q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11"/>
      <c r="M223" s="11"/>
      <c r="N223" s="11"/>
      <c r="O223" s="6"/>
      <c r="P223" s="6"/>
      <c r="Q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11"/>
      <c r="M224" s="11"/>
      <c r="N224" s="11"/>
      <c r="O224" s="6"/>
      <c r="P224" s="6"/>
      <c r="Q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11"/>
      <c r="M225" s="11"/>
      <c r="N225" s="11"/>
      <c r="O225" s="6"/>
      <c r="P225" s="6"/>
      <c r="Q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11"/>
      <c r="M226" s="11"/>
      <c r="N226" s="11"/>
      <c r="O226" s="6"/>
      <c r="P226" s="6"/>
      <c r="Q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11"/>
      <c r="M227" s="11"/>
      <c r="N227" s="11"/>
      <c r="O227" s="6"/>
      <c r="P227" s="6"/>
      <c r="Q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11"/>
      <c r="M228" s="11"/>
      <c r="N228" s="11"/>
      <c r="O228" s="6"/>
      <c r="P228" s="6"/>
      <c r="Q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11"/>
      <c r="M229" s="11"/>
      <c r="N229" s="11"/>
      <c r="O229" s="6"/>
      <c r="P229" s="6"/>
      <c r="Q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11"/>
      <c r="M230" s="11"/>
      <c r="N230" s="11"/>
      <c r="O230" s="6"/>
      <c r="P230" s="6"/>
      <c r="Q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11"/>
      <c r="M231" s="11"/>
      <c r="N231" s="11"/>
      <c r="O231" s="6"/>
      <c r="P231" s="6"/>
      <c r="Q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11"/>
      <c r="M232" s="11"/>
      <c r="N232" s="11"/>
      <c r="O232" s="6"/>
      <c r="P232" s="6"/>
      <c r="Q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11"/>
      <c r="M233" s="11"/>
      <c r="N233" s="11"/>
      <c r="O233" s="6"/>
      <c r="P233" s="6"/>
      <c r="Q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11"/>
      <c r="M234" s="11"/>
      <c r="N234" s="11"/>
      <c r="O234" s="6"/>
      <c r="P234" s="6"/>
      <c r="Q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11"/>
      <c r="M235" s="11"/>
      <c r="N235" s="11"/>
      <c r="O235" s="6"/>
      <c r="P235" s="6"/>
      <c r="Q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11"/>
      <c r="M236" s="11"/>
      <c r="N236" s="11"/>
      <c r="O236" s="6"/>
      <c r="P236" s="6"/>
      <c r="Q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11"/>
      <c r="M237" s="11"/>
      <c r="N237" s="11"/>
      <c r="O237" s="6"/>
      <c r="P237" s="6"/>
      <c r="Q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11"/>
      <c r="M238" s="11"/>
      <c r="N238" s="11"/>
      <c r="O238" s="6"/>
      <c r="P238" s="6"/>
      <c r="Q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11"/>
      <c r="M239" s="11"/>
      <c r="N239" s="11"/>
      <c r="O239" s="6"/>
      <c r="P239" s="6"/>
      <c r="Q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11"/>
      <c r="M240" s="11"/>
      <c r="N240" s="11"/>
      <c r="O240" s="6"/>
      <c r="P240" s="6"/>
      <c r="Q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11"/>
      <c r="M241" s="11"/>
      <c r="N241" s="11"/>
      <c r="O241" s="6"/>
      <c r="P241" s="6"/>
      <c r="Q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11"/>
      <c r="M242" s="11"/>
      <c r="N242" s="11"/>
      <c r="O242" s="6"/>
      <c r="P242" s="6"/>
      <c r="Q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11"/>
      <c r="M243" s="11"/>
      <c r="N243" s="11"/>
      <c r="O243" s="6"/>
      <c r="P243" s="6"/>
      <c r="Q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11"/>
      <c r="M244" s="11"/>
      <c r="N244" s="11"/>
      <c r="O244" s="6"/>
      <c r="P244" s="6"/>
      <c r="Q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11"/>
      <c r="M245" s="11"/>
      <c r="N245" s="11"/>
      <c r="O245" s="6"/>
      <c r="P245" s="6"/>
      <c r="Q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11"/>
      <c r="M246" s="11"/>
      <c r="N246" s="11"/>
      <c r="O246" s="6"/>
      <c r="P246" s="6"/>
      <c r="Q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11"/>
      <c r="M247" s="11"/>
      <c r="N247" s="11"/>
      <c r="O247" s="6"/>
      <c r="P247" s="6"/>
      <c r="Q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11"/>
      <c r="M248" s="11"/>
      <c r="N248" s="11"/>
      <c r="O248" s="6"/>
      <c r="P248" s="6"/>
      <c r="Q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11"/>
      <c r="M249" s="11"/>
      <c r="N249" s="11"/>
      <c r="O249" s="6"/>
      <c r="P249" s="6"/>
      <c r="Q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11"/>
      <c r="M250" s="11"/>
      <c r="N250" s="11"/>
      <c r="O250" s="6"/>
      <c r="P250" s="6"/>
      <c r="Q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11"/>
      <c r="M251" s="11"/>
      <c r="N251" s="11"/>
      <c r="O251" s="6"/>
      <c r="P251" s="6"/>
      <c r="Q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11"/>
      <c r="M252" s="11"/>
      <c r="N252" s="11"/>
      <c r="O252" s="6"/>
      <c r="P252" s="6"/>
      <c r="Q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11"/>
      <c r="M253" s="11"/>
      <c r="N253" s="11"/>
      <c r="O253" s="6"/>
      <c r="P253" s="6"/>
      <c r="Q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1"/>
      <c r="M254" s="11"/>
      <c r="N254" s="11"/>
      <c r="O254" s="6"/>
      <c r="P254" s="6"/>
      <c r="Q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1"/>
      <c r="M255" s="11"/>
      <c r="N255" s="11"/>
      <c r="O255" s="6"/>
      <c r="P255" s="6"/>
      <c r="Q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1"/>
      <c r="M256" s="11"/>
      <c r="N256" s="11"/>
      <c r="O256" s="6"/>
      <c r="P256" s="6"/>
      <c r="Q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1"/>
      <c r="M257" s="11"/>
      <c r="N257" s="11"/>
      <c r="O257" s="6"/>
      <c r="P257" s="6"/>
      <c r="Q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1"/>
      <c r="M258" s="11"/>
      <c r="N258" s="11"/>
      <c r="O258" s="6"/>
      <c r="P258" s="6"/>
      <c r="Q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1"/>
      <c r="M259" s="11"/>
      <c r="N259" s="11"/>
      <c r="O259" s="6"/>
      <c r="P259" s="6"/>
      <c r="Q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11"/>
      <c r="M260" s="11"/>
      <c r="N260" s="11"/>
      <c r="O260" s="6"/>
      <c r="P260" s="6"/>
      <c r="Q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1"/>
      <c r="M261" s="11"/>
      <c r="N261" s="11"/>
      <c r="O261" s="6"/>
      <c r="P261" s="6"/>
      <c r="Q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1"/>
      <c r="M262" s="11"/>
      <c r="N262" s="11"/>
      <c r="O262" s="6"/>
      <c r="P262" s="6"/>
      <c r="Q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1"/>
      <c r="M263" s="11"/>
      <c r="N263" s="11"/>
      <c r="O263" s="6"/>
      <c r="P263" s="6"/>
      <c r="Q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1"/>
      <c r="M264" s="11"/>
      <c r="N264" s="11"/>
      <c r="O264" s="6"/>
      <c r="P264" s="6"/>
      <c r="Q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11"/>
      <c r="M265" s="11"/>
      <c r="N265" s="11"/>
      <c r="O265" s="6"/>
      <c r="P265" s="6"/>
      <c r="Q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11"/>
      <c r="M266" s="11"/>
      <c r="N266" s="11"/>
      <c r="O266" s="6"/>
      <c r="P266" s="6"/>
      <c r="Q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11"/>
      <c r="M267" s="11"/>
      <c r="N267" s="11"/>
      <c r="O267" s="6"/>
      <c r="P267" s="6"/>
      <c r="Q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11"/>
      <c r="M268" s="11"/>
      <c r="N268" s="11"/>
      <c r="O268" s="6"/>
      <c r="P268" s="6"/>
      <c r="Q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11"/>
      <c r="M269" s="11"/>
      <c r="N269" s="11"/>
      <c r="O269" s="6"/>
      <c r="P269" s="6"/>
      <c r="Q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11"/>
      <c r="M270" s="11"/>
      <c r="N270" s="11"/>
      <c r="O270" s="6"/>
      <c r="P270" s="6"/>
      <c r="Q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11"/>
      <c r="M271" s="11"/>
      <c r="N271" s="11"/>
      <c r="O271" s="6"/>
      <c r="P271" s="6"/>
      <c r="Q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11"/>
      <c r="M272" s="11"/>
      <c r="N272" s="11"/>
      <c r="O272" s="6"/>
      <c r="P272" s="6"/>
      <c r="Q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11"/>
      <c r="M273" s="11"/>
      <c r="N273" s="11"/>
      <c r="O273" s="6"/>
      <c r="P273" s="6"/>
      <c r="Q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11"/>
      <c r="M274" s="11"/>
      <c r="N274" s="11"/>
      <c r="O274" s="6"/>
      <c r="P274" s="6"/>
      <c r="Q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11"/>
      <c r="M275" s="11"/>
      <c r="N275" s="11"/>
      <c r="O275" s="6"/>
      <c r="P275" s="6"/>
      <c r="Q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11"/>
      <c r="M276" s="11"/>
      <c r="N276" s="11"/>
      <c r="O276" s="6"/>
      <c r="P276" s="6"/>
      <c r="Q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11"/>
      <c r="M277" s="11"/>
      <c r="N277" s="11"/>
      <c r="O277" s="6"/>
      <c r="P277" s="6"/>
      <c r="Q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11"/>
      <c r="M278" s="11"/>
      <c r="N278" s="11"/>
      <c r="O278" s="6"/>
      <c r="P278" s="6"/>
      <c r="Q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11"/>
      <c r="M279" s="11"/>
      <c r="N279" s="11"/>
      <c r="O279" s="6"/>
      <c r="P279" s="6"/>
      <c r="Q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11"/>
      <c r="M280" s="11"/>
      <c r="N280" s="11"/>
      <c r="O280" s="6"/>
      <c r="P280" s="6"/>
      <c r="Q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11"/>
      <c r="M281" s="11"/>
      <c r="N281" s="11"/>
      <c r="O281" s="6"/>
      <c r="P281" s="6"/>
      <c r="Q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11"/>
      <c r="M282" s="11"/>
      <c r="N282" s="11"/>
      <c r="O282" s="6"/>
      <c r="P282" s="6"/>
      <c r="Q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11"/>
      <c r="M283" s="11"/>
      <c r="N283" s="11"/>
      <c r="O283" s="6"/>
      <c r="P283" s="6"/>
      <c r="Q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11"/>
      <c r="M284" s="11"/>
      <c r="N284" s="11"/>
      <c r="O284" s="6"/>
      <c r="P284" s="6"/>
      <c r="Q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11"/>
      <c r="M285" s="11"/>
      <c r="N285" s="11"/>
      <c r="O285" s="6"/>
      <c r="P285" s="6"/>
      <c r="Q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11"/>
      <c r="M286" s="11"/>
      <c r="N286" s="11"/>
      <c r="O286" s="6"/>
      <c r="P286" s="6"/>
      <c r="Q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11"/>
      <c r="M287" s="11"/>
      <c r="N287" s="11"/>
      <c r="O287" s="6"/>
      <c r="P287" s="6"/>
      <c r="Q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11"/>
      <c r="M288" s="11"/>
      <c r="N288" s="11"/>
      <c r="O288" s="6"/>
      <c r="P288" s="6"/>
      <c r="Q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11"/>
      <c r="M289" s="11"/>
      <c r="N289" s="11"/>
      <c r="O289" s="6"/>
      <c r="P289" s="6"/>
      <c r="Q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11"/>
      <c r="M290" s="11"/>
      <c r="N290" s="11"/>
      <c r="O290" s="6"/>
      <c r="P290" s="6"/>
      <c r="Q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11"/>
      <c r="M291" s="11"/>
      <c r="N291" s="11"/>
      <c r="O291" s="6"/>
      <c r="P291" s="6"/>
      <c r="Q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11"/>
      <c r="M292" s="11"/>
      <c r="N292" s="11"/>
      <c r="O292" s="6"/>
      <c r="P292" s="6"/>
      <c r="Q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11"/>
      <c r="M293" s="11"/>
      <c r="N293" s="11"/>
      <c r="O293" s="6"/>
      <c r="P293" s="6"/>
      <c r="Q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11"/>
      <c r="M294" s="11"/>
      <c r="N294" s="11"/>
      <c r="O294" s="6"/>
      <c r="P294" s="6"/>
      <c r="Q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11"/>
      <c r="M295" s="11"/>
      <c r="N295" s="11"/>
      <c r="O295" s="6"/>
      <c r="P295" s="6"/>
      <c r="Q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11"/>
      <c r="M296" s="11"/>
      <c r="N296" s="11"/>
      <c r="O296" s="6"/>
      <c r="P296" s="6"/>
      <c r="Q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11"/>
      <c r="M297" s="11"/>
      <c r="N297" s="11"/>
      <c r="O297" s="6"/>
      <c r="P297" s="6"/>
      <c r="Q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11"/>
      <c r="M298" s="11"/>
      <c r="N298" s="11"/>
      <c r="O298" s="6"/>
      <c r="P298" s="6"/>
      <c r="Q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11"/>
      <c r="M299" s="11"/>
      <c r="N299" s="11"/>
      <c r="O299" s="6"/>
      <c r="P299" s="6"/>
      <c r="Q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11"/>
      <c r="M300" s="11"/>
      <c r="N300" s="11"/>
      <c r="O300" s="6"/>
      <c r="P300" s="6"/>
      <c r="Q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11"/>
      <c r="M301" s="11"/>
      <c r="N301" s="11"/>
      <c r="O301" s="6"/>
      <c r="P301" s="6"/>
      <c r="Q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11"/>
      <c r="M302" s="11"/>
      <c r="N302" s="11"/>
      <c r="O302" s="6"/>
      <c r="P302" s="6"/>
      <c r="Q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11"/>
      <c r="M303" s="11"/>
      <c r="N303" s="11"/>
      <c r="O303" s="6"/>
      <c r="P303" s="6"/>
      <c r="Q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11"/>
      <c r="M304" s="11"/>
      <c r="N304" s="11"/>
      <c r="O304" s="6"/>
      <c r="P304" s="6"/>
      <c r="Q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11"/>
      <c r="M305" s="11"/>
      <c r="N305" s="11"/>
      <c r="O305" s="6"/>
      <c r="P305" s="6"/>
      <c r="Q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11"/>
      <c r="M306" s="11"/>
      <c r="N306" s="11"/>
      <c r="O306" s="6"/>
      <c r="P306" s="6"/>
      <c r="Q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11"/>
      <c r="M307" s="11"/>
      <c r="N307" s="11"/>
      <c r="O307" s="6"/>
      <c r="P307" s="6"/>
      <c r="Q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11"/>
      <c r="M308" s="11"/>
      <c r="N308" s="11"/>
      <c r="O308" s="6"/>
      <c r="P308" s="6"/>
      <c r="Q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11"/>
      <c r="M309" s="11"/>
      <c r="N309" s="11"/>
      <c r="O309" s="6"/>
      <c r="P309" s="6"/>
      <c r="Q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11"/>
      <c r="M310" s="11"/>
      <c r="N310" s="11"/>
      <c r="O310" s="6"/>
      <c r="P310" s="6"/>
      <c r="Q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11"/>
      <c r="M311" s="11"/>
      <c r="N311" s="11"/>
      <c r="O311" s="6"/>
      <c r="P311" s="6"/>
      <c r="Q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11"/>
      <c r="M312" s="11"/>
      <c r="N312" s="11"/>
      <c r="O312" s="6"/>
      <c r="P312" s="6"/>
      <c r="Q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11"/>
      <c r="M313" s="11"/>
      <c r="N313" s="11"/>
      <c r="O313" s="6"/>
      <c r="P313" s="6"/>
      <c r="Q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11"/>
      <c r="M314" s="11"/>
      <c r="N314" s="11"/>
      <c r="O314" s="6"/>
      <c r="P314" s="6"/>
      <c r="Q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11"/>
      <c r="M315" s="11"/>
      <c r="N315" s="11"/>
      <c r="O315" s="6"/>
      <c r="P315" s="6"/>
      <c r="Q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11"/>
      <c r="M316" s="11"/>
      <c r="N316" s="11"/>
      <c r="O316" s="6"/>
      <c r="P316" s="6"/>
      <c r="Q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11"/>
      <c r="M317" s="11"/>
      <c r="N317" s="11"/>
      <c r="O317" s="6"/>
      <c r="P317" s="6"/>
      <c r="Q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11"/>
      <c r="M318" s="11"/>
      <c r="N318" s="11"/>
      <c r="O318" s="6"/>
      <c r="P318" s="6"/>
      <c r="Q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11"/>
      <c r="M319" s="11"/>
      <c r="N319" s="11"/>
      <c r="O319" s="6"/>
      <c r="P319" s="6"/>
      <c r="Q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11"/>
      <c r="M320" s="11"/>
      <c r="N320" s="11"/>
      <c r="O320" s="6"/>
      <c r="P320" s="6"/>
      <c r="Q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11"/>
      <c r="M321" s="11"/>
      <c r="N321" s="11"/>
      <c r="O321" s="6"/>
      <c r="P321" s="6"/>
      <c r="Q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11"/>
      <c r="M322" s="11"/>
      <c r="N322" s="11"/>
      <c r="O322" s="6"/>
      <c r="P322" s="6"/>
      <c r="Q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11"/>
      <c r="M323" s="11"/>
      <c r="N323" s="11"/>
      <c r="O323" s="6"/>
      <c r="P323" s="6"/>
      <c r="Q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11"/>
      <c r="M324" s="11"/>
      <c r="N324" s="11"/>
      <c r="O324" s="6"/>
      <c r="P324" s="6"/>
      <c r="Q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11"/>
      <c r="M325" s="11"/>
      <c r="N325" s="11"/>
      <c r="O325" s="6"/>
      <c r="P325" s="6"/>
      <c r="Q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11"/>
      <c r="M326" s="11"/>
      <c r="N326" s="11"/>
      <c r="O326" s="6"/>
      <c r="P326" s="6"/>
      <c r="Q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11"/>
      <c r="M327" s="11"/>
      <c r="N327" s="11"/>
      <c r="O327" s="6"/>
      <c r="P327" s="6"/>
      <c r="Q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11"/>
      <c r="M328" s="11"/>
      <c r="N328" s="11"/>
      <c r="O328" s="6"/>
      <c r="P328" s="6"/>
      <c r="Q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11"/>
      <c r="M329" s="11"/>
      <c r="N329" s="11"/>
      <c r="O329" s="6"/>
      <c r="P329" s="6"/>
      <c r="Q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11"/>
      <c r="M330" s="11"/>
      <c r="N330" s="11"/>
      <c r="O330" s="6"/>
      <c r="P330" s="6"/>
      <c r="Q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11"/>
      <c r="M331" s="11"/>
      <c r="N331" s="11"/>
      <c r="O331" s="6"/>
      <c r="P331" s="6"/>
      <c r="Q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11"/>
      <c r="M332" s="11"/>
      <c r="N332" s="11"/>
      <c r="O332" s="6"/>
      <c r="P332" s="6"/>
      <c r="Q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11"/>
      <c r="M333" s="11"/>
      <c r="N333" s="11"/>
      <c r="O333" s="6"/>
      <c r="P333" s="6"/>
      <c r="Q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11"/>
      <c r="M334" s="11"/>
      <c r="N334" s="11"/>
      <c r="O334" s="6"/>
      <c r="P334" s="6"/>
      <c r="Q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11"/>
      <c r="M335" s="11"/>
      <c r="N335" s="11"/>
      <c r="O335" s="6"/>
      <c r="P335" s="6"/>
      <c r="Q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11"/>
      <c r="M336" s="11"/>
      <c r="N336" s="11"/>
      <c r="O336" s="6"/>
      <c r="P336" s="6"/>
      <c r="Q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11"/>
      <c r="M337" s="11"/>
      <c r="N337" s="11"/>
      <c r="O337" s="6"/>
      <c r="P337" s="6"/>
      <c r="Q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11"/>
      <c r="M338" s="11"/>
      <c r="N338" s="11"/>
      <c r="O338" s="6"/>
      <c r="P338" s="6"/>
      <c r="Q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11"/>
      <c r="M339" s="11"/>
      <c r="N339" s="11"/>
      <c r="O339" s="6"/>
      <c r="P339" s="6"/>
      <c r="Q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11"/>
      <c r="M340" s="11"/>
      <c r="N340" s="11"/>
      <c r="O340" s="6"/>
      <c r="P340" s="6"/>
      <c r="Q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11"/>
      <c r="M341" s="11"/>
      <c r="N341" s="11"/>
      <c r="O341" s="6"/>
      <c r="P341" s="6"/>
      <c r="Q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11"/>
      <c r="M342" s="11"/>
      <c r="N342" s="11"/>
      <c r="O342" s="6"/>
      <c r="P342" s="6"/>
      <c r="Q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11"/>
      <c r="M343" s="11"/>
      <c r="N343" s="11"/>
      <c r="O343" s="6"/>
      <c r="P343" s="6"/>
      <c r="Q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11"/>
      <c r="M344" s="11"/>
      <c r="N344" s="11"/>
      <c r="O344" s="6"/>
      <c r="P344" s="6"/>
      <c r="Q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11"/>
      <c r="M345" s="11"/>
      <c r="N345" s="11"/>
      <c r="O345" s="6"/>
      <c r="P345" s="6"/>
      <c r="Q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11"/>
      <c r="M346" s="11"/>
      <c r="N346" s="11"/>
      <c r="O346" s="6"/>
      <c r="P346" s="6"/>
      <c r="Q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11"/>
      <c r="M347" s="11"/>
      <c r="N347" s="11"/>
      <c r="O347" s="6"/>
      <c r="P347" s="6"/>
      <c r="Q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11"/>
      <c r="M348" s="11"/>
      <c r="N348" s="11"/>
      <c r="O348" s="6"/>
      <c r="P348" s="6"/>
      <c r="Q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11"/>
      <c r="M349" s="11"/>
      <c r="N349" s="11"/>
      <c r="O349" s="6"/>
      <c r="P349" s="6"/>
      <c r="Q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11"/>
      <c r="M350" s="11"/>
      <c r="N350" s="11"/>
      <c r="O350" s="6"/>
      <c r="P350" s="6"/>
      <c r="Q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11"/>
      <c r="M351" s="11"/>
      <c r="N351" s="11"/>
      <c r="O351" s="6"/>
      <c r="P351" s="6"/>
      <c r="Q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11"/>
      <c r="M352" s="11"/>
      <c r="N352" s="11"/>
      <c r="O352" s="6"/>
      <c r="P352" s="6"/>
      <c r="Q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11"/>
      <c r="M353" s="11"/>
      <c r="N353" s="11"/>
      <c r="O353" s="6"/>
      <c r="P353" s="6"/>
      <c r="Q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11"/>
      <c r="M354" s="11"/>
      <c r="N354" s="11"/>
      <c r="O354" s="6"/>
      <c r="P354" s="6"/>
      <c r="Q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11"/>
      <c r="M355" s="11"/>
      <c r="N355" s="11"/>
      <c r="O355" s="6"/>
      <c r="P355" s="6"/>
      <c r="Q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11"/>
      <c r="M356" s="11"/>
      <c r="N356" s="11"/>
      <c r="O356" s="6"/>
      <c r="P356" s="6"/>
      <c r="Q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11"/>
      <c r="M357" s="11"/>
      <c r="N357" s="11"/>
      <c r="O357" s="6"/>
      <c r="P357" s="6"/>
      <c r="Q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11"/>
      <c r="M358" s="11"/>
      <c r="N358" s="11"/>
      <c r="O358" s="6"/>
      <c r="P358" s="6"/>
      <c r="Q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11"/>
      <c r="M359" s="11"/>
      <c r="N359" s="11"/>
      <c r="O359" s="6"/>
      <c r="P359" s="6"/>
      <c r="Q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11"/>
      <c r="M360" s="11"/>
      <c r="N360" s="11"/>
      <c r="O360" s="6"/>
      <c r="P360" s="6"/>
      <c r="Q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11"/>
      <c r="M361" s="11"/>
      <c r="N361" s="11"/>
      <c r="O361" s="6"/>
      <c r="P361" s="6"/>
      <c r="Q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11"/>
      <c r="M362" s="11"/>
      <c r="N362" s="11"/>
      <c r="O362" s="6"/>
      <c r="P362" s="6"/>
      <c r="Q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11"/>
      <c r="M363" s="11"/>
      <c r="N363" s="11"/>
      <c r="O363" s="6"/>
      <c r="P363" s="6"/>
      <c r="Q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11"/>
      <c r="M364" s="11"/>
      <c r="N364" s="11"/>
      <c r="O364" s="6"/>
      <c r="P364" s="6"/>
      <c r="Q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11"/>
      <c r="M365" s="11"/>
      <c r="N365" s="11"/>
      <c r="O365" s="6"/>
      <c r="P365" s="6"/>
      <c r="Q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11"/>
      <c r="M366" s="11"/>
      <c r="N366" s="11"/>
      <c r="O366" s="6"/>
      <c r="P366" s="6"/>
      <c r="Q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11"/>
      <c r="M367" s="11"/>
      <c r="N367" s="11"/>
      <c r="O367" s="6"/>
      <c r="P367" s="6"/>
      <c r="Q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11"/>
      <c r="M368" s="11"/>
      <c r="N368" s="11"/>
      <c r="O368" s="6"/>
      <c r="P368" s="6"/>
      <c r="Q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11"/>
      <c r="M369" s="11"/>
      <c r="N369" s="11"/>
      <c r="O369" s="6"/>
      <c r="P369" s="6"/>
      <c r="Q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11"/>
      <c r="M370" s="11"/>
      <c r="N370" s="11"/>
      <c r="O370" s="6"/>
      <c r="P370" s="6"/>
      <c r="Q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11"/>
      <c r="M371" s="11"/>
      <c r="N371" s="11"/>
      <c r="O371" s="6"/>
      <c r="P371" s="6"/>
      <c r="Q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11"/>
      <c r="M372" s="11"/>
      <c r="N372" s="11"/>
      <c r="O372" s="6"/>
      <c r="P372" s="6"/>
      <c r="Q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11"/>
      <c r="M373" s="11"/>
      <c r="N373" s="11"/>
      <c r="O373" s="6"/>
      <c r="P373" s="6"/>
      <c r="Q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11"/>
      <c r="M374" s="11"/>
      <c r="N374" s="11"/>
      <c r="O374" s="6"/>
      <c r="P374" s="6"/>
      <c r="Q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11"/>
      <c r="M375" s="11"/>
      <c r="N375" s="11"/>
      <c r="O375" s="6"/>
      <c r="P375" s="6"/>
      <c r="Q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11"/>
      <c r="M376" s="11"/>
      <c r="N376" s="11"/>
      <c r="O376" s="6"/>
      <c r="P376" s="6"/>
      <c r="Q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11"/>
      <c r="M377" s="11"/>
      <c r="N377" s="11"/>
      <c r="O377" s="6"/>
      <c r="P377" s="6"/>
      <c r="Q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11"/>
      <c r="M378" s="11"/>
      <c r="N378" s="11"/>
      <c r="O378" s="6"/>
      <c r="P378" s="6"/>
      <c r="Q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11"/>
      <c r="M379" s="11"/>
      <c r="N379" s="11"/>
      <c r="O379" s="6"/>
      <c r="P379" s="6"/>
      <c r="Q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11"/>
      <c r="M380" s="11"/>
      <c r="N380" s="11"/>
      <c r="O380" s="6"/>
      <c r="P380" s="6"/>
      <c r="Q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11"/>
      <c r="M381" s="11"/>
      <c r="N381" s="11"/>
      <c r="O381" s="6"/>
      <c r="P381" s="6"/>
      <c r="Q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11"/>
      <c r="M382" s="11"/>
      <c r="N382" s="11"/>
      <c r="O382" s="6"/>
      <c r="P382" s="6"/>
      <c r="Q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11"/>
      <c r="M383" s="11"/>
      <c r="N383" s="11"/>
      <c r="O383" s="6"/>
      <c r="P383" s="6"/>
      <c r="Q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11"/>
      <c r="M384" s="11"/>
      <c r="N384" s="11"/>
      <c r="O384" s="6"/>
      <c r="P384" s="6"/>
      <c r="Q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11"/>
      <c r="M385" s="11"/>
      <c r="N385" s="11"/>
      <c r="O385" s="6"/>
      <c r="P385" s="6"/>
      <c r="Q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11"/>
      <c r="M386" s="11"/>
      <c r="N386" s="11"/>
      <c r="O386" s="6"/>
      <c r="P386" s="6"/>
      <c r="Q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11"/>
      <c r="M387" s="11"/>
      <c r="N387" s="11"/>
      <c r="O387" s="6"/>
      <c r="P387" s="6"/>
      <c r="Q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11"/>
      <c r="M388" s="11"/>
      <c r="N388" s="11"/>
      <c r="O388" s="6"/>
      <c r="P388" s="6"/>
      <c r="Q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11"/>
      <c r="M389" s="11"/>
      <c r="N389" s="11"/>
      <c r="O389" s="6"/>
      <c r="P389" s="6"/>
      <c r="Q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11"/>
      <c r="M390" s="11"/>
      <c r="N390" s="11"/>
      <c r="O390" s="6"/>
      <c r="P390" s="6"/>
      <c r="Q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11"/>
      <c r="M391" s="11"/>
      <c r="N391" s="11"/>
      <c r="O391" s="6"/>
      <c r="P391" s="6"/>
      <c r="Q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11"/>
      <c r="M392" s="11"/>
      <c r="N392" s="11"/>
      <c r="O392" s="6"/>
      <c r="P392" s="6"/>
      <c r="Q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11"/>
      <c r="M393" s="11"/>
      <c r="N393" s="11"/>
      <c r="O393" s="6"/>
      <c r="P393" s="6"/>
      <c r="Q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11"/>
      <c r="M394" s="11"/>
      <c r="N394" s="11"/>
      <c r="O394" s="6"/>
      <c r="P394" s="6"/>
      <c r="Q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11"/>
      <c r="M395" s="11"/>
      <c r="N395" s="11"/>
      <c r="O395" s="6"/>
      <c r="P395" s="6"/>
      <c r="Q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11"/>
      <c r="M396" s="11"/>
      <c r="N396" s="11"/>
      <c r="O396" s="6"/>
      <c r="P396" s="6"/>
      <c r="Q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11"/>
      <c r="M397" s="11"/>
      <c r="N397" s="11"/>
      <c r="O397" s="6"/>
      <c r="P397" s="6"/>
      <c r="Q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11"/>
      <c r="M398" s="11"/>
      <c r="N398" s="11"/>
      <c r="O398" s="6"/>
      <c r="P398" s="6"/>
      <c r="Q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11"/>
      <c r="M399" s="11"/>
      <c r="N399" s="11"/>
      <c r="O399" s="6"/>
      <c r="P399" s="6"/>
      <c r="Q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11"/>
      <c r="M400" s="11"/>
      <c r="N400" s="11"/>
      <c r="O400" s="6"/>
      <c r="P400" s="6"/>
      <c r="Q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11"/>
      <c r="M401" s="11"/>
      <c r="N401" s="11"/>
      <c r="O401" s="6"/>
      <c r="P401" s="6"/>
      <c r="Q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11"/>
      <c r="M402" s="11"/>
      <c r="N402" s="11"/>
      <c r="O402" s="6"/>
      <c r="P402" s="6"/>
      <c r="Q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11"/>
      <c r="M403" s="11"/>
      <c r="N403" s="11"/>
      <c r="O403" s="6"/>
      <c r="P403" s="6"/>
      <c r="Q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11"/>
      <c r="M404" s="11"/>
      <c r="N404" s="11"/>
      <c r="O404" s="6"/>
      <c r="P404" s="6"/>
      <c r="Q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11"/>
      <c r="M405" s="11"/>
      <c r="N405" s="11"/>
      <c r="O405" s="6"/>
      <c r="P405" s="6"/>
      <c r="Q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11"/>
      <c r="M406" s="11"/>
      <c r="N406" s="11"/>
      <c r="O406" s="6"/>
      <c r="P406" s="6"/>
      <c r="Q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11"/>
      <c r="M407" s="11"/>
      <c r="N407" s="11"/>
      <c r="O407" s="6"/>
      <c r="P407" s="6"/>
      <c r="Q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11"/>
      <c r="M408" s="11"/>
      <c r="N408" s="11"/>
      <c r="O408" s="6"/>
      <c r="P408" s="6"/>
      <c r="Q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11"/>
      <c r="M409" s="11"/>
      <c r="N409" s="11"/>
      <c r="O409" s="6"/>
      <c r="P409" s="6"/>
      <c r="Q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11"/>
      <c r="M410" s="11"/>
      <c r="N410" s="11"/>
      <c r="O410" s="6"/>
      <c r="P410" s="6"/>
      <c r="Q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11"/>
      <c r="M411" s="11"/>
      <c r="N411" s="11"/>
      <c r="O411" s="6"/>
      <c r="P411" s="6"/>
      <c r="Q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11"/>
      <c r="M412" s="11"/>
      <c r="N412" s="11"/>
      <c r="O412" s="6"/>
      <c r="P412" s="6"/>
      <c r="Q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11"/>
      <c r="M413" s="11"/>
      <c r="N413" s="11"/>
      <c r="O413" s="6"/>
      <c r="P413" s="6"/>
      <c r="Q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11"/>
      <c r="M414" s="11"/>
      <c r="N414" s="11"/>
      <c r="O414" s="6"/>
      <c r="P414" s="6"/>
      <c r="Q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11"/>
      <c r="M415" s="11"/>
      <c r="N415" s="11"/>
      <c r="O415" s="6"/>
      <c r="P415" s="6"/>
      <c r="Q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11"/>
      <c r="M416" s="11"/>
      <c r="N416" s="11"/>
      <c r="O416" s="6"/>
      <c r="P416" s="6"/>
      <c r="Q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11"/>
      <c r="M417" s="11"/>
      <c r="N417" s="11"/>
      <c r="O417" s="6"/>
      <c r="P417" s="6"/>
      <c r="Q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11"/>
      <c r="M418" s="11"/>
      <c r="N418" s="11"/>
      <c r="O418" s="6"/>
      <c r="P418" s="6"/>
      <c r="Q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11"/>
      <c r="M419" s="11"/>
      <c r="N419" s="11"/>
      <c r="O419" s="6"/>
      <c r="P419" s="6"/>
      <c r="Q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11"/>
      <c r="M420" s="11"/>
      <c r="N420" s="11"/>
      <c r="O420" s="6"/>
      <c r="P420" s="6"/>
      <c r="Q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11"/>
      <c r="M421" s="11"/>
      <c r="N421" s="11"/>
      <c r="O421" s="6"/>
      <c r="P421" s="6"/>
      <c r="Q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11"/>
      <c r="M422" s="11"/>
      <c r="N422" s="11"/>
      <c r="O422" s="6"/>
      <c r="P422" s="6"/>
      <c r="Q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11"/>
      <c r="M423" s="11"/>
      <c r="N423" s="11"/>
      <c r="O423" s="6"/>
      <c r="P423" s="6"/>
      <c r="Q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11"/>
      <c r="M424" s="11"/>
      <c r="N424" s="11"/>
      <c r="O424" s="6"/>
      <c r="P424" s="6"/>
      <c r="Q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11"/>
      <c r="M425" s="11"/>
      <c r="N425" s="11"/>
      <c r="O425" s="6"/>
      <c r="P425" s="6"/>
      <c r="Q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11"/>
      <c r="M426" s="11"/>
      <c r="N426" s="11"/>
      <c r="O426" s="6"/>
      <c r="P426" s="6"/>
      <c r="Q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11"/>
      <c r="M427" s="11"/>
      <c r="N427" s="11"/>
      <c r="O427" s="6"/>
      <c r="P427" s="6"/>
      <c r="Q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11"/>
      <c r="M428" s="11"/>
      <c r="N428" s="11"/>
      <c r="O428" s="6"/>
      <c r="P428" s="6"/>
      <c r="Q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11"/>
      <c r="M429" s="11"/>
      <c r="N429" s="11"/>
      <c r="O429" s="6"/>
      <c r="P429" s="6"/>
      <c r="Q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11"/>
      <c r="M430" s="11"/>
      <c r="N430" s="11"/>
      <c r="O430" s="6"/>
      <c r="P430" s="6"/>
      <c r="Q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11"/>
      <c r="M431" s="11"/>
      <c r="N431" s="11"/>
      <c r="O431" s="6"/>
      <c r="P431" s="6"/>
      <c r="Q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11"/>
      <c r="M432" s="11"/>
      <c r="N432" s="11"/>
      <c r="O432" s="6"/>
      <c r="P432" s="6"/>
      <c r="Q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11"/>
      <c r="M433" s="11"/>
      <c r="N433" s="11"/>
      <c r="O433" s="6"/>
      <c r="P433" s="6"/>
      <c r="Q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11"/>
      <c r="M434" s="11"/>
      <c r="N434" s="11"/>
      <c r="O434" s="6"/>
      <c r="P434" s="6"/>
      <c r="Q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11"/>
      <c r="M435" s="11"/>
      <c r="N435" s="11"/>
      <c r="O435" s="6"/>
      <c r="P435" s="6"/>
      <c r="Q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11"/>
      <c r="M436" s="11"/>
      <c r="N436" s="11"/>
      <c r="O436" s="6"/>
      <c r="P436" s="6"/>
      <c r="Q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11"/>
      <c r="M437" s="11"/>
      <c r="N437" s="11"/>
      <c r="O437" s="6"/>
      <c r="P437" s="6"/>
      <c r="Q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11"/>
      <c r="M438" s="11"/>
      <c r="N438" s="11"/>
      <c r="O438" s="6"/>
      <c r="P438" s="6"/>
      <c r="Q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11"/>
      <c r="M439" s="11"/>
      <c r="N439" s="11"/>
      <c r="O439" s="6"/>
      <c r="P439" s="6"/>
      <c r="Q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11"/>
      <c r="M440" s="11"/>
      <c r="N440" s="11"/>
      <c r="O440" s="6"/>
      <c r="P440" s="6"/>
      <c r="Q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11"/>
      <c r="M441" s="11"/>
      <c r="N441" s="11"/>
      <c r="O441" s="6"/>
      <c r="P441" s="6"/>
      <c r="Q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11"/>
      <c r="M442" s="11"/>
      <c r="N442" s="11"/>
      <c r="O442" s="6"/>
      <c r="P442" s="6"/>
      <c r="Q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11"/>
      <c r="M443" s="11"/>
      <c r="N443" s="11"/>
      <c r="O443" s="6"/>
      <c r="P443" s="6"/>
      <c r="Q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11"/>
      <c r="M444" s="11"/>
      <c r="N444" s="11"/>
      <c r="O444" s="6"/>
      <c r="P444" s="6"/>
      <c r="Q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11"/>
      <c r="M445" s="11"/>
      <c r="N445" s="11"/>
      <c r="O445" s="6"/>
      <c r="P445" s="6"/>
      <c r="Q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11"/>
      <c r="M446" s="11"/>
      <c r="N446" s="11"/>
      <c r="O446" s="6"/>
      <c r="P446" s="6"/>
      <c r="Q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11"/>
      <c r="M447" s="11"/>
      <c r="N447" s="11"/>
      <c r="O447" s="6"/>
      <c r="P447" s="6"/>
      <c r="Q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11"/>
      <c r="M448" s="11"/>
      <c r="N448" s="11"/>
      <c r="O448" s="6"/>
      <c r="P448" s="6"/>
      <c r="Q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11"/>
      <c r="M449" s="11"/>
      <c r="N449" s="11"/>
      <c r="O449" s="6"/>
      <c r="P449" s="6"/>
      <c r="Q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11"/>
      <c r="M450" s="11"/>
      <c r="N450" s="11"/>
      <c r="O450" s="6"/>
      <c r="P450" s="6"/>
      <c r="Q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11"/>
      <c r="M451" s="11"/>
      <c r="N451" s="11"/>
      <c r="O451" s="6"/>
      <c r="P451" s="6"/>
      <c r="Q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11"/>
      <c r="M452" s="11"/>
      <c r="N452" s="11"/>
      <c r="O452" s="6"/>
      <c r="P452" s="6"/>
      <c r="Q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11"/>
      <c r="M453" s="11"/>
      <c r="N453" s="11"/>
      <c r="O453" s="6"/>
      <c r="P453" s="6"/>
      <c r="Q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11"/>
      <c r="M454" s="11"/>
      <c r="N454" s="11"/>
      <c r="O454" s="6"/>
      <c r="P454" s="6"/>
      <c r="Q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11"/>
      <c r="M455" s="11"/>
      <c r="N455" s="11"/>
      <c r="O455" s="6"/>
      <c r="P455" s="6"/>
      <c r="Q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11"/>
      <c r="M456" s="11"/>
      <c r="N456" s="11"/>
      <c r="O456" s="6"/>
      <c r="P456" s="6"/>
      <c r="Q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11"/>
      <c r="M457" s="11"/>
      <c r="N457" s="11"/>
      <c r="O457" s="6"/>
      <c r="P457" s="6"/>
      <c r="Q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11"/>
      <c r="M458" s="11"/>
      <c r="N458" s="11"/>
      <c r="O458" s="6"/>
      <c r="P458" s="6"/>
      <c r="Q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11"/>
      <c r="M459" s="11"/>
      <c r="N459" s="11"/>
      <c r="O459" s="6"/>
      <c r="P459" s="6"/>
      <c r="Q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11"/>
      <c r="M460" s="11"/>
      <c r="N460" s="11"/>
      <c r="O460" s="6"/>
      <c r="P460" s="6"/>
      <c r="Q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11"/>
      <c r="M461" s="11"/>
      <c r="N461" s="11"/>
      <c r="O461" s="6"/>
      <c r="P461" s="6"/>
      <c r="Q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11"/>
      <c r="M462" s="11"/>
      <c r="N462" s="11"/>
      <c r="O462" s="6"/>
      <c r="P462" s="6"/>
      <c r="Q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11"/>
      <c r="M463" s="11"/>
      <c r="N463" s="11"/>
      <c r="O463" s="6"/>
      <c r="P463" s="6"/>
      <c r="Q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11"/>
      <c r="M464" s="11"/>
      <c r="N464" s="11"/>
      <c r="O464" s="6"/>
      <c r="P464" s="6"/>
      <c r="Q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11"/>
      <c r="M465" s="11"/>
      <c r="N465" s="11"/>
      <c r="O465" s="6"/>
      <c r="P465" s="6"/>
      <c r="Q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11"/>
      <c r="M466" s="11"/>
      <c r="N466" s="11"/>
      <c r="O466" s="6"/>
      <c r="P466" s="6"/>
      <c r="Q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11"/>
      <c r="M467" s="11"/>
      <c r="N467" s="11"/>
      <c r="O467" s="6"/>
      <c r="P467" s="6"/>
      <c r="Q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11"/>
      <c r="M468" s="11"/>
      <c r="N468" s="11"/>
      <c r="O468" s="6"/>
      <c r="P468" s="6"/>
      <c r="Q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11"/>
      <c r="M469" s="11"/>
      <c r="N469" s="11"/>
      <c r="O469" s="6"/>
      <c r="P469" s="6"/>
      <c r="Q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11"/>
      <c r="M470" s="11"/>
      <c r="N470" s="11"/>
      <c r="O470" s="6"/>
      <c r="P470" s="6"/>
      <c r="Q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11"/>
      <c r="M471" s="11"/>
      <c r="N471" s="11"/>
      <c r="O471" s="6"/>
      <c r="P471" s="6"/>
      <c r="Q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11"/>
      <c r="M472" s="11"/>
      <c r="N472" s="11"/>
      <c r="O472" s="6"/>
      <c r="P472" s="6"/>
      <c r="Q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11"/>
      <c r="M473" s="11"/>
      <c r="N473" s="11"/>
      <c r="O473" s="6"/>
      <c r="P473" s="6"/>
      <c r="Q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11"/>
      <c r="M474" s="11"/>
      <c r="N474" s="11"/>
      <c r="O474" s="6"/>
      <c r="P474" s="6"/>
      <c r="Q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11"/>
      <c r="M475" s="11"/>
      <c r="N475" s="11"/>
      <c r="O475" s="6"/>
      <c r="P475" s="6"/>
      <c r="Q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11"/>
      <c r="M476" s="11"/>
      <c r="N476" s="11"/>
      <c r="O476" s="6"/>
      <c r="P476" s="6"/>
      <c r="Q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11"/>
      <c r="M477" s="11"/>
      <c r="N477" s="11"/>
      <c r="O477" s="6"/>
      <c r="P477" s="6"/>
      <c r="Q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11"/>
      <c r="M478" s="11"/>
      <c r="N478" s="11"/>
      <c r="O478" s="6"/>
      <c r="P478" s="6"/>
      <c r="Q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11"/>
      <c r="M479" s="11"/>
      <c r="N479" s="11"/>
      <c r="O479" s="6"/>
      <c r="P479" s="6"/>
      <c r="Q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11"/>
      <c r="M480" s="11"/>
      <c r="N480" s="11"/>
      <c r="O480" s="6"/>
      <c r="P480" s="6"/>
      <c r="Q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11"/>
      <c r="M481" s="11"/>
      <c r="N481" s="11"/>
      <c r="O481" s="6"/>
      <c r="P481" s="6"/>
      <c r="Q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11"/>
      <c r="M482" s="11"/>
      <c r="N482" s="11"/>
      <c r="O482" s="6"/>
      <c r="P482" s="6"/>
      <c r="Q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11"/>
      <c r="M483" s="11"/>
      <c r="N483" s="11"/>
      <c r="O483" s="6"/>
      <c r="P483" s="6"/>
      <c r="Q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11"/>
      <c r="M484" s="11"/>
      <c r="N484" s="11"/>
      <c r="O484" s="6"/>
      <c r="P484" s="6"/>
      <c r="Q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11"/>
      <c r="M485" s="11"/>
      <c r="N485" s="11"/>
      <c r="O485" s="6"/>
      <c r="P485" s="6"/>
      <c r="Q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11"/>
      <c r="M486" s="11"/>
      <c r="N486" s="11"/>
      <c r="O486" s="6"/>
      <c r="P486" s="6"/>
      <c r="Q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11"/>
      <c r="M487" s="11"/>
      <c r="N487" s="11"/>
      <c r="O487" s="6"/>
      <c r="P487" s="6"/>
      <c r="Q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11"/>
      <c r="M488" s="11"/>
      <c r="N488" s="11"/>
      <c r="O488" s="6"/>
      <c r="P488" s="6"/>
      <c r="Q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11"/>
      <c r="M489" s="11"/>
      <c r="N489" s="11"/>
      <c r="O489" s="6"/>
      <c r="P489" s="6"/>
      <c r="Q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11"/>
      <c r="M490" s="11"/>
      <c r="N490" s="11"/>
      <c r="O490" s="6"/>
      <c r="P490" s="6"/>
      <c r="Q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11"/>
      <c r="M491" s="11"/>
      <c r="N491" s="11"/>
      <c r="O491" s="6"/>
      <c r="P491" s="6"/>
      <c r="Q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11"/>
      <c r="M492" s="11"/>
      <c r="N492" s="11"/>
      <c r="O492" s="6"/>
      <c r="P492" s="6"/>
      <c r="Q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11"/>
      <c r="M493" s="11"/>
      <c r="N493" s="11"/>
      <c r="O493" s="6"/>
      <c r="P493" s="6"/>
      <c r="Q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11"/>
      <c r="M494" s="11"/>
      <c r="N494" s="11"/>
      <c r="O494" s="6"/>
      <c r="P494" s="6"/>
      <c r="Q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11"/>
      <c r="M495" s="11"/>
      <c r="N495" s="11"/>
      <c r="O495" s="6"/>
      <c r="P495" s="6"/>
      <c r="Q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11"/>
      <c r="M496" s="11"/>
      <c r="N496" s="11"/>
      <c r="O496" s="6"/>
      <c r="P496" s="6"/>
      <c r="Q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11"/>
      <c r="M497" s="11"/>
      <c r="N497" s="11"/>
      <c r="O497" s="6"/>
      <c r="P497" s="6"/>
      <c r="Q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11"/>
      <c r="M498" s="11"/>
      <c r="N498" s="11"/>
      <c r="O498" s="6"/>
      <c r="P498" s="6"/>
      <c r="Q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11"/>
      <c r="M499" s="11"/>
      <c r="N499" s="11"/>
      <c r="O499" s="6"/>
      <c r="P499" s="6"/>
      <c r="Q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11"/>
      <c r="M500" s="11"/>
      <c r="N500" s="11"/>
      <c r="O500" s="6"/>
      <c r="P500" s="6"/>
      <c r="Q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11"/>
      <c r="M501" s="11"/>
      <c r="N501" s="11"/>
      <c r="O501" s="6"/>
      <c r="P501" s="6"/>
      <c r="Q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11"/>
      <c r="M502" s="11"/>
      <c r="N502" s="11"/>
      <c r="O502" s="6"/>
      <c r="P502" s="6"/>
      <c r="Q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11"/>
      <c r="M503" s="11"/>
      <c r="N503" s="11"/>
      <c r="O503" s="6"/>
      <c r="P503" s="6"/>
      <c r="Q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11"/>
      <c r="M504" s="11"/>
      <c r="N504" s="11"/>
      <c r="O504" s="6"/>
      <c r="P504" s="6"/>
      <c r="Q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11"/>
      <c r="M505" s="11"/>
      <c r="N505" s="11"/>
      <c r="O505" s="6"/>
      <c r="P505" s="6"/>
      <c r="Q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11"/>
      <c r="M506" s="11"/>
      <c r="N506" s="11"/>
      <c r="O506" s="6"/>
      <c r="P506" s="6"/>
      <c r="Q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11"/>
      <c r="M507" s="11"/>
      <c r="N507" s="11"/>
      <c r="O507" s="6"/>
      <c r="P507" s="6"/>
      <c r="Q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11"/>
      <c r="M508" s="11"/>
      <c r="N508" s="11"/>
      <c r="O508" s="6"/>
      <c r="P508" s="6"/>
      <c r="Q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11"/>
      <c r="M509" s="11"/>
      <c r="N509" s="11"/>
      <c r="O509" s="6"/>
      <c r="P509" s="6"/>
      <c r="Q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11"/>
      <c r="M510" s="11"/>
      <c r="N510" s="11"/>
      <c r="O510" s="6"/>
      <c r="P510" s="6"/>
      <c r="Q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11"/>
      <c r="M511" s="11"/>
      <c r="N511" s="11"/>
      <c r="O511" s="6"/>
      <c r="P511" s="6"/>
      <c r="Q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11"/>
      <c r="M512" s="11"/>
      <c r="N512" s="11"/>
      <c r="O512" s="6"/>
      <c r="P512" s="6"/>
      <c r="Q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11"/>
      <c r="M513" s="11"/>
      <c r="N513" s="11"/>
      <c r="O513" s="6"/>
      <c r="P513" s="6"/>
      <c r="Q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11"/>
      <c r="M514" s="11"/>
      <c r="N514" s="11"/>
      <c r="O514" s="6"/>
      <c r="P514" s="6"/>
      <c r="Q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11"/>
      <c r="M515" s="11"/>
      <c r="N515" s="11"/>
      <c r="O515" s="6"/>
      <c r="P515" s="6"/>
      <c r="Q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11"/>
      <c r="M516" s="11"/>
      <c r="N516" s="11"/>
      <c r="O516" s="6"/>
      <c r="P516" s="6"/>
      <c r="Q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11"/>
      <c r="M517" s="11"/>
      <c r="N517" s="11"/>
      <c r="O517" s="6"/>
      <c r="P517" s="6"/>
      <c r="Q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11"/>
      <c r="M518" s="11"/>
      <c r="N518" s="11"/>
      <c r="O518" s="6"/>
      <c r="P518" s="6"/>
      <c r="Q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11"/>
      <c r="M519" s="11"/>
      <c r="N519" s="11"/>
      <c r="O519" s="6"/>
      <c r="P519" s="6"/>
      <c r="Q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11"/>
      <c r="M520" s="11"/>
      <c r="N520" s="11"/>
      <c r="O520" s="6"/>
      <c r="P520" s="6"/>
      <c r="Q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11"/>
      <c r="M521" s="11"/>
      <c r="N521" s="11"/>
      <c r="O521" s="6"/>
      <c r="P521" s="6"/>
      <c r="Q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11"/>
      <c r="M522" s="11"/>
      <c r="N522" s="11"/>
      <c r="O522" s="6"/>
      <c r="P522" s="6"/>
      <c r="Q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11"/>
      <c r="M523" s="11"/>
      <c r="N523" s="11"/>
      <c r="O523" s="6"/>
      <c r="P523" s="6"/>
      <c r="Q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11"/>
      <c r="M524" s="11"/>
      <c r="N524" s="11"/>
      <c r="O524" s="6"/>
      <c r="P524" s="6"/>
      <c r="Q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11"/>
      <c r="M525" s="11"/>
      <c r="N525" s="11"/>
      <c r="O525" s="6"/>
      <c r="P525" s="6"/>
      <c r="Q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11"/>
      <c r="M526" s="11"/>
      <c r="N526" s="11"/>
      <c r="O526" s="6"/>
      <c r="P526" s="6"/>
      <c r="Q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11"/>
      <c r="M527" s="11"/>
      <c r="N527" s="11"/>
      <c r="O527" s="6"/>
      <c r="P527" s="6"/>
      <c r="Q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11"/>
      <c r="M528" s="11"/>
      <c r="N528" s="11"/>
      <c r="O528" s="6"/>
      <c r="P528" s="6"/>
      <c r="Q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11"/>
      <c r="M529" s="11"/>
      <c r="N529" s="11"/>
      <c r="O529" s="6"/>
      <c r="P529" s="6"/>
      <c r="Q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11"/>
      <c r="M530" s="11"/>
      <c r="N530" s="11"/>
      <c r="O530" s="6"/>
      <c r="P530" s="6"/>
      <c r="Q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11"/>
      <c r="M531" s="11"/>
      <c r="N531" s="11"/>
      <c r="O531" s="6"/>
      <c r="P531" s="6"/>
      <c r="Q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11"/>
      <c r="M532" s="11"/>
      <c r="N532" s="11"/>
      <c r="O532" s="6"/>
      <c r="P532" s="6"/>
      <c r="Q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11"/>
      <c r="M533" s="11"/>
      <c r="N533" s="11"/>
      <c r="O533" s="6"/>
      <c r="P533" s="6"/>
      <c r="Q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11"/>
      <c r="M534" s="11"/>
      <c r="N534" s="11"/>
      <c r="O534" s="6"/>
      <c r="P534" s="6"/>
      <c r="Q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11"/>
      <c r="M535" s="11"/>
      <c r="N535" s="11"/>
      <c r="O535" s="6"/>
      <c r="P535" s="6"/>
      <c r="Q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11"/>
      <c r="M536" s="11"/>
      <c r="N536" s="11"/>
      <c r="O536" s="6"/>
      <c r="P536" s="6"/>
      <c r="Q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11"/>
      <c r="M537" s="11"/>
      <c r="N537" s="11"/>
      <c r="O537" s="6"/>
      <c r="P537" s="6"/>
      <c r="Q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11"/>
      <c r="M538" s="11"/>
      <c r="N538" s="11"/>
      <c r="O538" s="6"/>
      <c r="P538" s="6"/>
      <c r="Q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11"/>
      <c r="M539" s="11"/>
      <c r="N539" s="11"/>
      <c r="O539" s="6"/>
      <c r="P539" s="6"/>
      <c r="Q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11"/>
      <c r="M540" s="11"/>
      <c r="N540" s="11"/>
      <c r="O540" s="6"/>
      <c r="P540" s="6"/>
      <c r="Q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11"/>
      <c r="M541" s="11"/>
      <c r="N541" s="11"/>
      <c r="O541" s="6"/>
      <c r="P541" s="6"/>
      <c r="Q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11"/>
      <c r="M542" s="11"/>
      <c r="N542" s="11"/>
      <c r="O542" s="6"/>
      <c r="P542" s="6"/>
      <c r="Q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11"/>
      <c r="M543" s="11"/>
      <c r="N543" s="11"/>
      <c r="O543" s="6"/>
      <c r="P543" s="6"/>
      <c r="Q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11"/>
      <c r="M544" s="11"/>
      <c r="N544" s="11"/>
      <c r="O544" s="6"/>
      <c r="P544" s="6"/>
      <c r="Q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11"/>
      <c r="M545" s="11"/>
      <c r="N545" s="11"/>
      <c r="O545" s="6"/>
      <c r="P545" s="6"/>
      <c r="Q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11"/>
      <c r="M546" s="11"/>
      <c r="N546" s="11"/>
      <c r="O546" s="6"/>
      <c r="P546" s="6"/>
      <c r="Q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11"/>
      <c r="M547" s="11"/>
      <c r="N547" s="11"/>
      <c r="O547" s="6"/>
      <c r="P547" s="6"/>
      <c r="Q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11"/>
      <c r="M548" s="11"/>
      <c r="N548" s="11"/>
      <c r="O548" s="6"/>
      <c r="P548" s="6"/>
      <c r="Q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11"/>
      <c r="M549" s="11"/>
      <c r="N549" s="11"/>
      <c r="O549" s="6"/>
      <c r="P549" s="6"/>
      <c r="Q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11"/>
      <c r="M550" s="11"/>
      <c r="N550" s="11"/>
      <c r="O550" s="6"/>
      <c r="P550" s="6"/>
      <c r="Q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11"/>
      <c r="M551" s="11"/>
      <c r="N551" s="11"/>
      <c r="O551" s="6"/>
      <c r="P551" s="6"/>
      <c r="Q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11"/>
      <c r="M552" s="11"/>
      <c r="N552" s="11"/>
      <c r="O552" s="6"/>
      <c r="P552" s="6"/>
      <c r="Q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11"/>
      <c r="M553" s="11"/>
      <c r="N553" s="11"/>
      <c r="O553" s="6"/>
      <c r="P553" s="6"/>
      <c r="Q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11"/>
      <c r="M554" s="11"/>
      <c r="N554" s="11"/>
      <c r="O554" s="6"/>
      <c r="P554" s="6"/>
      <c r="Q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11"/>
      <c r="M555" s="11"/>
      <c r="N555" s="11"/>
      <c r="O555" s="6"/>
      <c r="P555" s="6"/>
      <c r="Q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11"/>
      <c r="M556" s="11"/>
      <c r="N556" s="11"/>
      <c r="O556" s="6"/>
      <c r="P556" s="6"/>
      <c r="Q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11"/>
      <c r="M557" s="11"/>
      <c r="N557" s="11"/>
      <c r="O557" s="6"/>
      <c r="P557" s="6"/>
      <c r="Q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11"/>
      <c r="M558" s="11"/>
      <c r="N558" s="11"/>
      <c r="O558" s="6"/>
      <c r="P558" s="6"/>
      <c r="Q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11"/>
      <c r="M559" s="11"/>
      <c r="N559" s="11"/>
      <c r="O559" s="6"/>
      <c r="P559" s="6"/>
      <c r="Q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11"/>
      <c r="M560" s="11"/>
      <c r="N560" s="11"/>
      <c r="O560" s="6"/>
      <c r="P560" s="6"/>
      <c r="Q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11"/>
      <c r="M561" s="11"/>
      <c r="N561" s="11"/>
      <c r="O561" s="6"/>
      <c r="P561" s="6"/>
      <c r="Q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11"/>
      <c r="M562" s="11"/>
      <c r="N562" s="11"/>
      <c r="O562" s="6"/>
      <c r="P562" s="6"/>
      <c r="Q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11"/>
      <c r="M563" s="11"/>
      <c r="N563" s="11"/>
      <c r="O563" s="6"/>
      <c r="P563" s="6"/>
      <c r="Q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11"/>
      <c r="M564" s="11"/>
      <c r="N564" s="11"/>
      <c r="O564" s="6"/>
      <c r="P564" s="6"/>
      <c r="Q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11"/>
      <c r="M565" s="11"/>
      <c r="N565" s="11"/>
      <c r="O565" s="6"/>
      <c r="P565" s="6"/>
      <c r="Q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11"/>
      <c r="M566" s="11"/>
      <c r="N566" s="11"/>
      <c r="O566" s="6"/>
      <c r="P566" s="6"/>
      <c r="Q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11"/>
      <c r="M567" s="11"/>
      <c r="N567" s="11"/>
      <c r="O567" s="6"/>
      <c r="P567" s="6"/>
      <c r="Q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11"/>
      <c r="M568" s="11"/>
      <c r="N568" s="11"/>
      <c r="O568" s="6"/>
      <c r="P568" s="6"/>
      <c r="Q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11"/>
      <c r="M569" s="11"/>
      <c r="N569" s="11"/>
      <c r="O569" s="6"/>
      <c r="P569" s="6"/>
      <c r="Q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11"/>
      <c r="M570" s="11"/>
      <c r="N570" s="11"/>
      <c r="O570" s="6"/>
      <c r="P570" s="6"/>
      <c r="Q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11"/>
      <c r="M571" s="11"/>
      <c r="N571" s="11"/>
      <c r="O571" s="6"/>
      <c r="P571" s="6"/>
      <c r="Q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11"/>
      <c r="M572" s="11"/>
      <c r="N572" s="11"/>
      <c r="O572" s="6"/>
      <c r="P572" s="6"/>
      <c r="Q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11"/>
      <c r="M573" s="11"/>
      <c r="N573" s="11"/>
      <c r="O573" s="6"/>
      <c r="P573" s="6"/>
      <c r="Q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11"/>
      <c r="M574" s="11"/>
      <c r="N574" s="11"/>
      <c r="O574" s="6"/>
      <c r="P574" s="6"/>
      <c r="Q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11"/>
      <c r="M575" s="11"/>
      <c r="N575" s="11"/>
      <c r="O575" s="6"/>
      <c r="P575" s="6"/>
      <c r="Q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11"/>
      <c r="M576" s="11"/>
      <c r="N576" s="11"/>
      <c r="O576" s="6"/>
      <c r="P576" s="6"/>
      <c r="Q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11"/>
      <c r="M577" s="11"/>
      <c r="N577" s="11"/>
      <c r="O577" s="6"/>
      <c r="P577" s="6"/>
      <c r="Q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11"/>
      <c r="M578" s="11"/>
      <c r="N578" s="11"/>
      <c r="O578" s="6"/>
      <c r="P578" s="6"/>
      <c r="Q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11"/>
      <c r="M579" s="11"/>
      <c r="N579" s="11"/>
      <c r="O579" s="6"/>
      <c r="P579" s="6"/>
      <c r="Q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11"/>
      <c r="M580" s="11"/>
      <c r="N580" s="11"/>
      <c r="O580" s="6"/>
      <c r="P580" s="6"/>
      <c r="Q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11"/>
      <c r="M581" s="11"/>
      <c r="N581" s="11"/>
      <c r="O581" s="6"/>
      <c r="P581" s="6"/>
      <c r="Q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11"/>
      <c r="M582" s="11"/>
      <c r="N582" s="11"/>
      <c r="O582" s="6"/>
      <c r="P582" s="6"/>
      <c r="Q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11"/>
      <c r="M583" s="11"/>
      <c r="N583" s="11"/>
      <c r="O583" s="6"/>
      <c r="P583" s="6"/>
      <c r="Q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11"/>
      <c r="M584" s="11"/>
      <c r="N584" s="11"/>
      <c r="O584" s="6"/>
      <c r="P584" s="6"/>
      <c r="Q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11"/>
      <c r="M585" s="11"/>
      <c r="N585" s="11"/>
      <c r="O585" s="6"/>
      <c r="P585" s="6"/>
      <c r="Q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11"/>
      <c r="M586" s="11"/>
      <c r="N586" s="11"/>
      <c r="O586" s="6"/>
      <c r="P586" s="6"/>
      <c r="Q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11"/>
      <c r="M587" s="11"/>
      <c r="N587" s="11"/>
      <c r="O587" s="6"/>
      <c r="P587" s="6"/>
      <c r="Q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11"/>
      <c r="M588" s="11"/>
      <c r="N588" s="11"/>
      <c r="O588" s="6"/>
      <c r="P588" s="6"/>
      <c r="Q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11"/>
      <c r="M589" s="11"/>
      <c r="N589" s="11"/>
      <c r="O589" s="6"/>
      <c r="P589" s="6"/>
      <c r="Q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11"/>
      <c r="M590" s="11"/>
      <c r="N590" s="11"/>
      <c r="O590" s="6"/>
      <c r="P590" s="6"/>
      <c r="Q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11"/>
      <c r="M591" s="11"/>
      <c r="N591" s="11"/>
      <c r="O591" s="6"/>
      <c r="P591" s="6"/>
      <c r="Q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11"/>
      <c r="M592" s="11"/>
      <c r="N592" s="11"/>
      <c r="O592" s="6"/>
      <c r="P592" s="6"/>
      <c r="Q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11"/>
      <c r="M593" s="11"/>
      <c r="N593" s="11"/>
      <c r="O593" s="6"/>
      <c r="P593" s="6"/>
      <c r="Q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11"/>
      <c r="M594" s="11"/>
      <c r="N594" s="11"/>
      <c r="O594" s="6"/>
      <c r="P594" s="6"/>
      <c r="Q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11"/>
      <c r="M595" s="11"/>
      <c r="N595" s="11"/>
      <c r="O595" s="6"/>
      <c r="P595" s="6"/>
      <c r="Q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11"/>
      <c r="M596" s="11"/>
      <c r="N596" s="11"/>
      <c r="O596" s="6"/>
      <c r="P596" s="6"/>
      <c r="Q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11"/>
      <c r="M597" s="11"/>
      <c r="N597" s="11"/>
      <c r="O597" s="6"/>
      <c r="P597" s="6"/>
      <c r="Q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11"/>
      <c r="M598" s="11"/>
      <c r="N598" s="11"/>
      <c r="O598" s="6"/>
      <c r="P598" s="6"/>
      <c r="Q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11"/>
      <c r="M599" s="11"/>
      <c r="N599" s="11"/>
      <c r="O599" s="6"/>
      <c r="P599" s="6"/>
      <c r="Q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11"/>
      <c r="M600" s="11"/>
      <c r="N600" s="11"/>
      <c r="O600" s="6"/>
      <c r="P600" s="6"/>
      <c r="Q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11"/>
      <c r="M601" s="11"/>
      <c r="N601" s="11"/>
      <c r="O601" s="6"/>
      <c r="P601" s="6"/>
      <c r="Q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11"/>
      <c r="M602" s="11"/>
      <c r="N602" s="11"/>
      <c r="O602" s="6"/>
      <c r="P602" s="6"/>
      <c r="Q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11"/>
      <c r="M603" s="11"/>
      <c r="N603" s="11"/>
      <c r="O603" s="6"/>
      <c r="P603" s="6"/>
      <c r="Q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11"/>
      <c r="M604" s="11"/>
      <c r="N604" s="11"/>
      <c r="O604" s="6"/>
      <c r="P604" s="6"/>
      <c r="Q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11"/>
      <c r="M605" s="11"/>
      <c r="N605" s="11"/>
      <c r="O605" s="6"/>
      <c r="P605" s="6"/>
      <c r="Q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11"/>
      <c r="M606" s="11"/>
      <c r="N606" s="11"/>
      <c r="O606" s="6"/>
      <c r="P606" s="6"/>
      <c r="Q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11"/>
      <c r="M607" s="11"/>
      <c r="N607" s="11"/>
      <c r="O607" s="6"/>
      <c r="P607" s="6"/>
      <c r="Q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11"/>
      <c r="M608" s="11"/>
      <c r="N608" s="11"/>
      <c r="O608" s="6"/>
      <c r="P608" s="6"/>
      <c r="Q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11"/>
      <c r="M609" s="11"/>
      <c r="N609" s="11"/>
      <c r="O609" s="6"/>
      <c r="P609" s="6"/>
      <c r="Q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11"/>
      <c r="M610" s="11"/>
      <c r="N610" s="11"/>
      <c r="O610" s="6"/>
      <c r="P610" s="6"/>
      <c r="Q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11"/>
      <c r="M611" s="11"/>
      <c r="N611" s="11"/>
      <c r="O611" s="6"/>
      <c r="P611" s="6"/>
      <c r="Q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11"/>
      <c r="M612" s="11"/>
      <c r="N612" s="11"/>
      <c r="O612" s="6"/>
      <c r="P612" s="6"/>
      <c r="Q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11"/>
      <c r="M613" s="11"/>
      <c r="N613" s="11"/>
      <c r="O613" s="6"/>
      <c r="P613" s="6"/>
      <c r="Q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11"/>
      <c r="M614" s="11"/>
      <c r="N614" s="11"/>
      <c r="O614" s="6"/>
      <c r="P614" s="6"/>
      <c r="Q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11"/>
      <c r="M615" s="11"/>
      <c r="N615" s="11"/>
      <c r="O615" s="6"/>
      <c r="P615" s="6"/>
      <c r="Q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11"/>
      <c r="M616" s="11"/>
      <c r="N616" s="11"/>
      <c r="O616" s="6"/>
      <c r="P616" s="6"/>
      <c r="Q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11"/>
      <c r="M617" s="11"/>
      <c r="N617" s="11"/>
      <c r="O617" s="6"/>
      <c r="P617" s="6"/>
      <c r="Q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11"/>
      <c r="M618" s="11"/>
      <c r="N618" s="11"/>
      <c r="O618" s="6"/>
      <c r="P618" s="6"/>
      <c r="Q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11"/>
      <c r="M619" s="11"/>
      <c r="N619" s="11"/>
      <c r="O619" s="6"/>
      <c r="P619" s="6"/>
      <c r="Q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11"/>
      <c r="M620" s="11"/>
      <c r="N620" s="11"/>
      <c r="O620" s="6"/>
      <c r="P620" s="6"/>
      <c r="Q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11"/>
      <c r="M621" s="11"/>
      <c r="N621" s="11"/>
      <c r="O621" s="6"/>
      <c r="P621" s="6"/>
      <c r="Q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11"/>
      <c r="M622" s="11"/>
      <c r="N622" s="11"/>
      <c r="O622" s="6"/>
      <c r="P622" s="6"/>
      <c r="Q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11"/>
      <c r="M623" s="11"/>
      <c r="N623" s="11"/>
      <c r="O623" s="6"/>
      <c r="P623" s="6"/>
      <c r="Q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11"/>
      <c r="M624" s="11"/>
      <c r="N624" s="11"/>
      <c r="O624" s="6"/>
      <c r="P624" s="6"/>
      <c r="Q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11"/>
      <c r="M625" s="11"/>
      <c r="N625" s="11"/>
      <c r="O625" s="6"/>
      <c r="P625" s="6"/>
      <c r="Q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11"/>
      <c r="M626" s="11"/>
      <c r="N626" s="11"/>
      <c r="O626" s="6"/>
      <c r="P626" s="6"/>
      <c r="Q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11"/>
      <c r="M627" s="11"/>
      <c r="N627" s="11"/>
      <c r="O627" s="6"/>
      <c r="P627" s="6"/>
      <c r="Q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11"/>
      <c r="M628" s="11"/>
      <c r="N628" s="11"/>
      <c r="O628" s="6"/>
      <c r="P628" s="6"/>
      <c r="Q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11"/>
      <c r="M629" s="11"/>
      <c r="N629" s="11"/>
      <c r="O629" s="6"/>
      <c r="P629" s="6"/>
      <c r="Q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11"/>
      <c r="M630" s="11"/>
      <c r="N630" s="11"/>
      <c r="O630" s="6"/>
      <c r="P630" s="6"/>
      <c r="Q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11"/>
      <c r="M631" s="11"/>
      <c r="N631" s="11"/>
      <c r="O631" s="6"/>
      <c r="P631" s="6"/>
      <c r="Q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11"/>
      <c r="M632" s="11"/>
      <c r="N632" s="11"/>
      <c r="O632" s="6"/>
      <c r="P632" s="6"/>
      <c r="Q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11"/>
      <c r="M633" s="11"/>
      <c r="N633" s="11"/>
      <c r="O633" s="6"/>
      <c r="P633" s="6"/>
      <c r="Q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11"/>
      <c r="M634" s="11"/>
      <c r="N634" s="11"/>
      <c r="O634" s="6"/>
      <c r="P634" s="6"/>
      <c r="Q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11"/>
      <c r="M635" s="11"/>
      <c r="N635" s="11"/>
      <c r="O635" s="6"/>
      <c r="P635" s="6"/>
      <c r="Q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11"/>
      <c r="M636" s="11"/>
      <c r="N636" s="11"/>
      <c r="O636" s="6"/>
      <c r="P636" s="6"/>
      <c r="Q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11"/>
      <c r="M637" s="11"/>
      <c r="N637" s="11"/>
      <c r="O637" s="6"/>
      <c r="P637" s="6"/>
      <c r="Q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11"/>
      <c r="M638" s="11"/>
      <c r="N638" s="11"/>
      <c r="O638" s="6"/>
      <c r="P638" s="6"/>
      <c r="Q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11"/>
      <c r="M639" s="11"/>
      <c r="N639" s="11"/>
      <c r="O639" s="6"/>
      <c r="P639" s="6"/>
      <c r="Q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11"/>
      <c r="M640" s="11"/>
      <c r="N640" s="11"/>
      <c r="O640" s="6"/>
      <c r="P640" s="6"/>
      <c r="Q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11"/>
      <c r="M641" s="11"/>
      <c r="N641" s="11"/>
      <c r="O641" s="6"/>
      <c r="P641" s="6"/>
      <c r="Q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11"/>
      <c r="M642" s="11"/>
      <c r="N642" s="11"/>
      <c r="O642" s="6"/>
      <c r="P642" s="6"/>
      <c r="Q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11"/>
      <c r="M643" s="11"/>
      <c r="N643" s="11"/>
      <c r="O643" s="6"/>
      <c r="P643" s="6"/>
      <c r="Q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11"/>
      <c r="M644" s="11"/>
      <c r="N644" s="11"/>
      <c r="O644" s="6"/>
      <c r="P644" s="6"/>
      <c r="Q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11"/>
      <c r="M645" s="11"/>
      <c r="N645" s="11"/>
      <c r="O645" s="6"/>
      <c r="P645" s="6"/>
      <c r="Q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11"/>
      <c r="M646" s="11"/>
      <c r="N646" s="11"/>
      <c r="O646" s="6"/>
      <c r="P646" s="6"/>
      <c r="Q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11"/>
      <c r="M647" s="11"/>
      <c r="N647" s="11"/>
      <c r="O647" s="6"/>
      <c r="P647" s="6"/>
      <c r="Q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11"/>
      <c r="M648" s="11"/>
      <c r="N648" s="11"/>
      <c r="O648" s="6"/>
      <c r="P648" s="6"/>
      <c r="Q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11"/>
      <c r="M649" s="11"/>
      <c r="N649" s="11"/>
      <c r="O649" s="6"/>
      <c r="P649" s="6"/>
      <c r="Q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11"/>
      <c r="M650" s="11"/>
      <c r="N650" s="11"/>
      <c r="O650" s="6"/>
      <c r="P650" s="6"/>
      <c r="Q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11"/>
      <c r="M651" s="11"/>
      <c r="N651" s="11"/>
      <c r="O651" s="6"/>
      <c r="P651" s="6"/>
      <c r="Q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11"/>
      <c r="M652" s="11"/>
      <c r="N652" s="11"/>
      <c r="O652" s="6"/>
      <c r="P652" s="6"/>
      <c r="Q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11"/>
      <c r="M653" s="11"/>
      <c r="N653" s="11"/>
      <c r="O653" s="6"/>
      <c r="P653" s="6"/>
      <c r="Q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11"/>
      <c r="M654" s="11"/>
      <c r="N654" s="11"/>
      <c r="O654" s="6"/>
      <c r="P654" s="6"/>
      <c r="Q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11"/>
      <c r="M655" s="11"/>
      <c r="N655" s="11"/>
      <c r="O655" s="6"/>
      <c r="P655" s="6"/>
      <c r="Q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11"/>
      <c r="M656" s="11"/>
      <c r="N656" s="11"/>
      <c r="O656" s="6"/>
      <c r="P656" s="6"/>
      <c r="Q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11"/>
      <c r="M657" s="11"/>
      <c r="N657" s="11"/>
      <c r="O657" s="6"/>
      <c r="P657" s="6"/>
      <c r="Q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11"/>
      <c r="M658" s="11"/>
      <c r="N658" s="11"/>
      <c r="O658" s="6"/>
      <c r="P658" s="6"/>
      <c r="Q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11"/>
      <c r="M659" s="11"/>
      <c r="N659" s="11"/>
      <c r="O659" s="6"/>
      <c r="P659" s="6"/>
      <c r="Q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11"/>
      <c r="M660" s="11"/>
      <c r="N660" s="11"/>
      <c r="O660" s="6"/>
      <c r="P660" s="6"/>
      <c r="Q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11"/>
      <c r="M661" s="11"/>
      <c r="N661" s="11"/>
      <c r="O661" s="6"/>
      <c r="P661" s="6"/>
      <c r="Q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11"/>
      <c r="M662" s="11"/>
      <c r="N662" s="11"/>
      <c r="O662" s="6"/>
      <c r="P662" s="6"/>
      <c r="Q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11"/>
      <c r="M663" s="11"/>
      <c r="N663" s="11"/>
      <c r="O663" s="6"/>
      <c r="P663" s="6"/>
      <c r="Q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11"/>
      <c r="M664" s="11"/>
      <c r="N664" s="11"/>
      <c r="O664" s="6"/>
      <c r="P664" s="6"/>
      <c r="Q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11"/>
      <c r="M665" s="11"/>
      <c r="N665" s="11"/>
      <c r="O665" s="6"/>
      <c r="P665" s="6"/>
      <c r="Q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11"/>
      <c r="M666" s="11"/>
      <c r="N666" s="11"/>
      <c r="O666" s="6"/>
      <c r="P666" s="6"/>
      <c r="Q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11"/>
      <c r="M667" s="11"/>
      <c r="N667" s="11"/>
      <c r="O667" s="6"/>
      <c r="P667" s="6"/>
      <c r="Q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11"/>
      <c r="M668" s="11"/>
      <c r="N668" s="11"/>
      <c r="O668" s="6"/>
      <c r="P668" s="6"/>
      <c r="Q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11"/>
      <c r="M669" s="11"/>
      <c r="N669" s="11"/>
      <c r="O669" s="6"/>
      <c r="P669" s="6"/>
      <c r="Q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11"/>
      <c r="M670" s="11"/>
      <c r="N670" s="11"/>
      <c r="O670" s="6"/>
      <c r="P670" s="6"/>
      <c r="Q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11"/>
      <c r="M671" s="11"/>
      <c r="N671" s="11"/>
      <c r="O671" s="6"/>
      <c r="P671" s="6"/>
      <c r="Q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11"/>
      <c r="M672" s="11"/>
      <c r="N672" s="11"/>
      <c r="O672" s="6"/>
      <c r="P672" s="6"/>
      <c r="Q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11"/>
      <c r="M673" s="11"/>
      <c r="N673" s="11"/>
      <c r="O673" s="6"/>
      <c r="P673" s="6"/>
      <c r="Q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11"/>
      <c r="M674" s="11"/>
      <c r="N674" s="11"/>
      <c r="O674" s="6"/>
      <c r="P674" s="6"/>
      <c r="Q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11"/>
      <c r="M675" s="11"/>
      <c r="N675" s="11"/>
      <c r="O675" s="6"/>
      <c r="P675" s="6"/>
      <c r="Q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11"/>
      <c r="M676" s="11"/>
      <c r="N676" s="11"/>
      <c r="O676" s="6"/>
      <c r="P676" s="6"/>
      <c r="Q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11"/>
      <c r="M677" s="11"/>
      <c r="N677" s="11"/>
      <c r="O677" s="6"/>
      <c r="P677" s="6"/>
      <c r="Q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11"/>
      <c r="M678" s="11"/>
      <c r="N678" s="11"/>
      <c r="O678" s="6"/>
      <c r="P678" s="6"/>
      <c r="Q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11"/>
      <c r="M679" s="11"/>
      <c r="N679" s="11"/>
      <c r="O679" s="6"/>
      <c r="P679" s="6"/>
      <c r="Q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11"/>
      <c r="M680" s="11"/>
      <c r="N680" s="11"/>
      <c r="O680" s="6"/>
      <c r="P680" s="6"/>
      <c r="Q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11"/>
      <c r="M681" s="11"/>
      <c r="N681" s="11"/>
      <c r="O681" s="6"/>
      <c r="P681" s="6"/>
      <c r="Q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11"/>
      <c r="M682" s="11"/>
      <c r="N682" s="11"/>
      <c r="O682" s="6"/>
      <c r="P682" s="6"/>
      <c r="Q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11"/>
      <c r="M683" s="11"/>
      <c r="N683" s="11"/>
      <c r="O683" s="6"/>
      <c r="P683" s="6"/>
      <c r="Q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11"/>
      <c r="M684" s="11"/>
      <c r="N684" s="11"/>
      <c r="O684" s="6"/>
      <c r="P684" s="6"/>
      <c r="Q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11"/>
      <c r="M685" s="11"/>
      <c r="N685" s="11"/>
      <c r="O685" s="6"/>
      <c r="P685" s="6"/>
      <c r="Q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11"/>
      <c r="M686" s="11"/>
      <c r="N686" s="11"/>
      <c r="O686" s="6"/>
      <c r="P686" s="6"/>
      <c r="Q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11"/>
      <c r="M687" s="11"/>
      <c r="N687" s="11"/>
      <c r="O687" s="6"/>
      <c r="P687" s="6"/>
      <c r="Q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11"/>
      <c r="M688" s="11"/>
      <c r="N688" s="11"/>
      <c r="O688" s="6"/>
      <c r="P688" s="6"/>
      <c r="Q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11"/>
      <c r="M689" s="11"/>
      <c r="N689" s="11"/>
      <c r="O689" s="6"/>
      <c r="P689" s="6"/>
      <c r="Q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11"/>
      <c r="M690" s="11"/>
      <c r="N690" s="11"/>
      <c r="O690" s="6"/>
      <c r="P690" s="6"/>
      <c r="Q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11"/>
      <c r="M691" s="11"/>
      <c r="N691" s="11"/>
      <c r="O691" s="6"/>
      <c r="P691" s="6"/>
      <c r="Q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11"/>
      <c r="M692" s="11"/>
      <c r="N692" s="11"/>
      <c r="O692" s="6"/>
      <c r="P692" s="6"/>
      <c r="Q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11"/>
      <c r="M693" s="11"/>
      <c r="N693" s="11"/>
      <c r="O693" s="6"/>
      <c r="P693" s="6"/>
      <c r="Q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11"/>
      <c r="M694" s="11"/>
      <c r="N694" s="11"/>
      <c r="O694" s="6"/>
      <c r="P694" s="6"/>
      <c r="Q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11"/>
      <c r="M695" s="11"/>
      <c r="N695" s="11"/>
      <c r="O695" s="6"/>
      <c r="P695" s="6"/>
      <c r="Q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11"/>
      <c r="M696" s="11"/>
      <c r="N696" s="11"/>
      <c r="O696" s="6"/>
      <c r="P696" s="6"/>
      <c r="Q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11"/>
      <c r="M697" s="11"/>
      <c r="N697" s="11"/>
      <c r="O697" s="6"/>
      <c r="P697" s="6"/>
      <c r="Q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11"/>
      <c r="M698" s="11"/>
      <c r="N698" s="11"/>
      <c r="O698" s="6"/>
      <c r="P698" s="6"/>
      <c r="Q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11"/>
      <c r="M699" s="11"/>
      <c r="N699" s="11"/>
      <c r="O699" s="6"/>
      <c r="P699" s="6"/>
      <c r="Q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11"/>
      <c r="M700" s="11"/>
      <c r="N700" s="11"/>
      <c r="O700" s="6"/>
      <c r="P700" s="6"/>
      <c r="Q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11"/>
      <c r="M701" s="11"/>
      <c r="N701" s="11"/>
      <c r="O701" s="6"/>
      <c r="P701" s="6"/>
      <c r="Q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11"/>
      <c r="M702" s="11"/>
      <c r="N702" s="11"/>
      <c r="O702" s="6"/>
      <c r="P702" s="6"/>
      <c r="Q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11"/>
      <c r="M703" s="11"/>
      <c r="N703" s="11"/>
      <c r="O703" s="6"/>
      <c r="P703" s="6"/>
      <c r="Q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11"/>
      <c r="M704" s="11"/>
      <c r="N704" s="11"/>
      <c r="O704" s="6"/>
      <c r="P704" s="6"/>
      <c r="Q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11"/>
      <c r="M705" s="11"/>
      <c r="N705" s="11"/>
      <c r="O705" s="6"/>
      <c r="P705" s="6"/>
      <c r="Q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11"/>
      <c r="M706" s="11"/>
      <c r="N706" s="11"/>
      <c r="O706" s="6"/>
      <c r="P706" s="6"/>
      <c r="Q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11"/>
      <c r="M707" s="11"/>
      <c r="N707" s="11"/>
      <c r="O707" s="6"/>
      <c r="P707" s="6"/>
      <c r="Q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11"/>
      <c r="M708" s="11"/>
      <c r="N708" s="11"/>
      <c r="O708" s="6"/>
      <c r="P708" s="6"/>
      <c r="Q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11"/>
      <c r="M709" s="11"/>
      <c r="N709" s="11"/>
      <c r="O709" s="6"/>
      <c r="P709" s="6"/>
      <c r="Q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11"/>
      <c r="M710" s="11"/>
      <c r="N710" s="11"/>
      <c r="O710" s="6"/>
      <c r="P710" s="6"/>
      <c r="Q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11"/>
      <c r="M711" s="11"/>
      <c r="N711" s="11"/>
      <c r="O711" s="6"/>
      <c r="P711" s="6"/>
      <c r="Q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11"/>
      <c r="M712" s="11"/>
      <c r="N712" s="11"/>
      <c r="O712" s="6"/>
      <c r="P712" s="6"/>
      <c r="Q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11"/>
      <c r="M713" s="11"/>
      <c r="N713" s="11"/>
      <c r="O713" s="6"/>
      <c r="P713" s="6"/>
      <c r="Q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11"/>
      <c r="M714" s="11"/>
      <c r="N714" s="11"/>
      <c r="O714" s="6"/>
      <c r="P714" s="6"/>
      <c r="Q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11"/>
      <c r="M715" s="11"/>
      <c r="N715" s="11"/>
      <c r="O715" s="6"/>
      <c r="P715" s="6"/>
      <c r="Q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11"/>
      <c r="M716" s="11"/>
      <c r="N716" s="11"/>
      <c r="O716" s="6"/>
      <c r="P716" s="6"/>
      <c r="Q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11"/>
      <c r="M717" s="11"/>
      <c r="N717" s="11"/>
      <c r="O717" s="6"/>
      <c r="P717" s="6"/>
      <c r="Q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11"/>
      <c r="M718" s="11"/>
      <c r="N718" s="11"/>
      <c r="O718" s="6"/>
      <c r="P718" s="6"/>
      <c r="Q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11"/>
      <c r="M719" s="11"/>
      <c r="N719" s="11"/>
      <c r="O719" s="6"/>
      <c r="P719" s="6"/>
      <c r="Q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11"/>
      <c r="M720" s="11"/>
      <c r="N720" s="11"/>
      <c r="O720" s="6"/>
      <c r="P720" s="6"/>
      <c r="Q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11"/>
      <c r="M721" s="11"/>
      <c r="N721" s="11"/>
      <c r="O721" s="6"/>
      <c r="P721" s="6"/>
      <c r="Q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11"/>
      <c r="M722" s="11"/>
      <c r="N722" s="11"/>
      <c r="O722" s="6"/>
      <c r="P722" s="6"/>
      <c r="Q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11"/>
      <c r="M723" s="11"/>
      <c r="N723" s="11"/>
      <c r="O723" s="6"/>
      <c r="P723" s="6"/>
      <c r="Q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11"/>
      <c r="M724" s="11"/>
      <c r="N724" s="11"/>
      <c r="O724" s="6"/>
      <c r="P724" s="6"/>
      <c r="Q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11"/>
      <c r="M725" s="11"/>
      <c r="N725" s="11"/>
      <c r="O725" s="6"/>
      <c r="P725" s="6"/>
      <c r="Q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11"/>
      <c r="M726" s="11"/>
      <c r="N726" s="11"/>
      <c r="O726" s="6"/>
      <c r="P726" s="6"/>
      <c r="Q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11"/>
      <c r="M727" s="11"/>
      <c r="N727" s="11"/>
      <c r="O727" s="6"/>
      <c r="P727" s="6"/>
      <c r="Q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11"/>
      <c r="M728" s="11"/>
      <c r="N728" s="11"/>
      <c r="O728" s="6"/>
      <c r="P728" s="6"/>
      <c r="Q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11"/>
      <c r="M729" s="11"/>
      <c r="N729" s="11"/>
      <c r="O729" s="6"/>
      <c r="P729" s="6"/>
      <c r="Q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11"/>
      <c r="M730" s="11"/>
      <c r="N730" s="11"/>
      <c r="O730" s="6"/>
      <c r="P730" s="6"/>
      <c r="Q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11"/>
      <c r="M731" s="11"/>
      <c r="N731" s="11"/>
      <c r="O731" s="6"/>
      <c r="P731" s="6"/>
      <c r="Q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11"/>
      <c r="M732" s="11"/>
      <c r="N732" s="11"/>
      <c r="O732" s="6"/>
      <c r="P732" s="6"/>
      <c r="Q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11"/>
      <c r="M733" s="11"/>
      <c r="N733" s="11"/>
      <c r="O733" s="6"/>
      <c r="P733" s="6"/>
      <c r="Q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11"/>
      <c r="M734" s="11"/>
      <c r="N734" s="11"/>
      <c r="O734" s="6"/>
      <c r="P734" s="6"/>
      <c r="Q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11"/>
      <c r="M735" s="11"/>
      <c r="N735" s="11"/>
      <c r="O735" s="6"/>
      <c r="P735" s="6"/>
      <c r="Q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11"/>
      <c r="M736" s="11"/>
      <c r="N736" s="11"/>
      <c r="O736" s="6"/>
      <c r="P736" s="6"/>
      <c r="Q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11"/>
      <c r="M737" s="11"/>
      <c r="N737" s="11"/>
      <c r="O737" s="6"/>
      <c r="P737" s="6"/>
      <c r="Q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11"/>
      <c r="M738" s="11"/>
      <c r="N738" s="11"/>
      <c r="O738" s="6"/>
      <c r="P738" s="6"/>
      <c r="Q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11"/>
      <c r="M739" s="11"/>
      <c r="N739" s="11"/>
      <c r="O739" s="6"/>
      <c r="P739" s="6"/>
      <c r="Q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11"/>
      <c r="M740" s="11"/>
      <c r="N740" s="11"/>
      <c r="O740" s="6"/>
      <c r="P740" s="6"/>
      <c r="Q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11"/>
      <c r="M741" s="11"/>
      <c r="N741" s="11"/>
      <c r="O741" s="6"/>
      <c r="P741" s="6"/>
      <c r="Q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11"/>
      <c r="M742" s="11"/>
      <c r="N742" s="11"/>
      <c r="O742" s="6"/>
      <c r="P742" s="6"/>
      <c r="Q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11"/>
      <c r="M743" s="11"/>
      <c r="N743" s="11"/>
      <c r="O743" s="6"/>
      <c r="P743" s="6"/>
      <c r="Q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11"/>
      <c r="M744" s="11"/>
      <c r="N744" s="11"/>
      <c r="O744" s="6"/>
      <c r="P744" s="6"/>
      <c r="Q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11"/>
      <c r="M745" s="11"/>
      <c r="N745" s="11"/>
      <c r="O745" s="6"/>
      <c r="P745" s="6"/>
      <c r="Q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11"/>
      <c r="M746" s="11"/>
      <c r="N746" s="11"/>
      <c r="O746" s="6"/>
      <c r="P746" s="6"/>
      <c r="Q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11"/>
      <c r="M747" s="11"/>
      <c r="N747" s="11"/>
      <c r="O747" s="6"/>
      <c r="P747" s="6"/>
      <c r="Q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11"/>
      <c r="M748" s="11"/>
      <c r="N748" s="11"/>
      <c r="O748" s="6"/>
      <c r="P748" s="6"/>
      <c r="Q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11"/>
      <c r="M749" s="11"/>
      <c r="N749" s="11"/>
      <c r="O749" s="6"/>
      <c r="P749" s="6"/>
      <c r="Q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11"/>
      <c r="M750" s="11"/>
      <c r="N750" s="11"/>
      <c r="O750" s="6"/>
      <c r="P750" s="6"/>
      <c r="Q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11"/>
      <c r="M751" s="11"/>
      <c r="N751" s="11"/>
      <c r="O751" s="6"/>
      <c r="P751" s="6"/>
      <c r="Q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11"/>
      <c r="M752" s="11"/>
      <c r="N752" s="11"/>
      <c r="O752" s="6"/>
      <c r="P752" s="6"/>
      <c r="Q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11"/>
      <c r="M753" s="11"/>
      <c r="N753" s="11"/>
      <c r="O753" s="6"/>
      <c r="P753" s="6"/>
      <c r="Q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11"/>
      <c r="M754" s="11"/>
      <c r="N754" s="11"/>
      <c r="O754" s="6"/>
      <c r="P754" s="6"/>
      <c r="Q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11"/>
      <c r="M755" s="11"/>
      <c r="N755" s="11"/>
      <c r="O755" s="6"/>
      <c r="P755" s="6"/>
      <c r="Q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11"/>
      <c r="M756" s="11"/>
      <c r="N756" s="11"/>
      <c r="O756" s="6"/>
      <c r="P756" s="6"/>
      <c r="Q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11"/>
      <c r="M757" s="11"/>
      <c r="N757" s="11"/>
      <c r="O757" s="6"/>
      <c r="P757" s="6"/>
      <c r="Q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11"/>
      <c r="M758" s="11"/>
      <c r="N758" s="11"/>
      <c r="O758" s="6"/>
      <c r="P758" s="6"/>
      <c r="Q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11"/>
      <c r="M759" s="11"/>
      <c r="N759" s="11"/>
      <c r="O759" s="6"/>
      <c r="P759" s="6"/>
      <c r="Q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11"/>
      <c r="M760" s="11"/>
      <c r="N760" s="11"/>
      <c r="O760" s="6"/>
      <c r="P760" s="6"/>
      <c r="Q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11"/>
      <c r="M761" s="11"/>
      <c r="N761" s="11"/>
      <c r="O761" s="6"/>
      <c r="P761" s="6"/>
      <c r="Q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11"/>
      <c r="M762" s="11"/>
      <c r="N762" s="11"/>
      <c r="O762" s="6"/>
      <c r="P762" s="6"/>
      <c r="Q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11"/>
      <c r="M763" s="11"/>
      <c r="N763" s="11"/>
      <c r="O763" s="6"/>
      <c r="P763" s="6"/>
      <c r="Q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11"/>
      <c r="M764" s="11"/>
      <c r="N764" s="11"/>
      <c r="O764" s="6"/>
      <c r="P764" s="6"/>
      <c r="Q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11"/>
      <c r="M765" s="11"/>
      <c r="N765" s="11"/>
      <c r="O765" s="6"/>
      <c r="P765" s="6"/>
      <c r="Q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11"/>
      <c r="M766" s="11"/>
      <c r="N766" s="11"/>
      <c r="O766" s="6"/>
      <c r="P766" s="6"/>
      <c r="Q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11"/>
      <c r="M767" s="11"/>
      <c r="N767" s="11"/>
      <c r="O767" s="6"/>
      <c r="P767" s="6"/>
      <c r="Q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11"/>
      <c r="M768" s="11"/>
      <c r="N768" s="11"/>
      <c r="O768" s="6"/>
      <c r="P768" s="6"/>
      <c r="Q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11"/>
      <c r="M769" s="11"/>
      <c r="N769" s="11"/>
      <c r="O769" s="6"/>
      <c r="P769" s="6"/>
      <c r="Q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11"/>
      <c r="M770" s="11"/>
      <c r="N770" s="11"/>
      <c r="O770" s="6"/>
      <c r="P770" s="6"/>
      <c r="Q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11"/>
      <c r="M771" s="11"/>
      <c r="N771" s="11"/>
      <c r="O771" s="6"/>
      <c r="P771" s="6"/>
      <c r="Q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11"/>
      <c r="M772" s="11"/>
      <c r="N772" s="11"/>
      <c r="O772" s="6"/>
      <c r="P772" s="6"/>
      <c r="Q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11"/>
      <c r="M773" s="11"/>
      <c r="N773" s="11"/>
      <c r="O773" s="6"/>
      <c r="P773" s="6"/>
      <c r="Q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11"/>
      <c r="M774" s="11"/>
      <c r="N774" s="11"/>
      <c r="O774" s="6"/>
      <c r="P774" s="6"/>
      <c r="Q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11"/>
      <c r="M775" s="11"/>
      <c r="N775" s="11"/>
      <c r="O775" s="6"/>
      <c r="P775" s="6"/>
      <c r="Q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11"/>
      <c r="M776" s="11"/>
      <c r="N776" s="11"/>
      <c r="O776" s="6"/>
      <c r="P776" s="6"/>
      <c r="Q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11"/>
      <c r="M777" s="11"/>
      <c r="N777" s="11"/>
      <c r="O777" s="6"/>
      <c r="P777" s="6"/>
      <c r="Q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11"/>
      <c r="M778" s="11"/>
      <c r="N778" s="11"/>
      <c r="O778" s="6"/>
      <c r="P778" s="6"/>
      <c r="Q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11"/>
      <c r="M779" s="11"/>
      <c r="N779" s="11"/>
      <c r="O779" s="6"/>
      <c r="P779" s="6"/>
      <c r="Q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11"/>
      <c r="M780" s="11"/>
      <c r="N780" s="11"/>
      <c r="O780" s="6"/>
      <c r="P780" s="6"/>
      <c r="Q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11"/>
      <c r="M781" s="11"/>
      <c r="N781" s="11"/>
      <c r="O781" s="6"/>
      <c r="P781" s="6"/>
      <c r="Q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11"/>
      <c r="M782" s="11"/>
      <c r="N782" s="11"/>
      <c r="O782" s="6"/>
      <c r="P782" s="6"/>
      <c r="Q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11"/>
      <c r="M783" s="11"/>
      <c r="N783" s="11"/>
      <c r="O783" s="6"/>
      <c r="P783" s="6"/>
      <c r="Q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11"/>
      <c r="M784" s="11"/>
      <c r="N784" s="11"/>
      <c r="O784" s="6"/>
      <c r="P784" s="6"/>
      <c r="Q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11"/>
      <c r="M785" s="11"/>
      <c r="N785" s="11"/>
      <c r="O785" s="6"/>
      <c r="P785" s="6"/>
      <c r="Q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11"/>
      <c r="M786" s="11"/>
      <c r="N786" s="11"/>
      <c r="O786" s="6"/>
      <c r="P786" s="6"/>
      <c r="Q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11"/>
      <c r="M787" s="11"/>
      <c r="N787" s="11"/>
      <c r="O787" s="6"/>
      <c r="P787" s="6"/>
      <c r="Q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11"/>
      <c r="M788" s="11"/>
      <c r="N788" s="11"/>
      <c r="O788" s="6"/>
      <c r="P788" s="6"/>
      <c r="Q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11"/>
      <c r="M789" s="11"/>
      <c r="N789" s="11"/>
      <c r="O789" s="6"/>
      <c r="P789" s="6"/>
      <c r="Q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11"/>
      <c r="M790" s="11"/>
      <c r="N790" s="11"/>
      <c r="O790" s="6"/>
      <c r="P790" s="6"/>
      <c r="Q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11"/>
      <c r="M791" s="11"/>
      <c r="N791" s="11"/>
      <c r="O791" s="6"/>
      <c r="P791" s="6"/>
      <c r="Q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11"/>
      <c r="M792" s="11"/>
      <c r="N792" s="11"/>
      <c r="O792" s="6"/>
      <c r="P792" s="6"/>
      <c r="Q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11"/>
      <c r="M793" s="11"/>
      <c r="N793" s="11"/>
      <c r="O793" s="6"/>
      <c r="P793" s="6"/>
      <c r="Q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11"/>
      <c r="M794" s="11"/>
      <c r="N794" s="11"/>
      <c r="O794" s="6"/>
      <c r="P794" s="6"/>
      <c r="Q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11"/>
      <c r="M795" s="11"/>
      <c r="N795" s="11"/>
      <c r="O795" s="6"/>
      <c r="P795" s="6"/>
      <c r="Q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11"/>
      <c r="M796" s="11"/>
      <c r="N796" s="11"/>
      <c r="O796" s="6"/>
      <c r="P796" s="6"/>
      <c r="Q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11"/>
      <c r="M797" s="11"/>
      <c r="N797" s="11"/>
      <c r="O797" s="6"/>
      <c r="P797" s="6"/>
      <c r="Q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11"/>
      <c r="M798" s="11"/>
      <c r="N798" s="11"/>
      <c r="O798" s="6"/>
      <c r="P798" s="6"/>
      <c r="Q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11"/>
      <c r="M799" s="11"/>
      <c r="N799" s="11"/>
      <c r="O799" s="6"/>
      <c r="P799" s="6"/>
      <c r="Q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11"/>
      <c r="M800" s="11"/>
      <c r="N800" s="11"/>
      <c r="O800" s="6"/>
      <c r="P800" s="6"/>
      <c r="Q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11"/>
      <c r="M801" s="11"/>
      <c r="N801" s="11"/>
      <c r="O801" s="6"/>
      <c r="P801" s="6"/>
      <c r="Q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11"/>
      <c r="M802" s="11"/>
      <c r="N802" s="11"/>
      <c r="O802" s="6"/>
      <c r="P802" s="6"/>
      <c r="Q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11"/>
      <c r="M803" s="11"/>
      <c r="N803" s="11"/>
      <c r="O803" s="6"/>
      <c r="P803" s="6"/>
      <c r="Q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11"/>
      <c r="M804" s="11"/>
      <c r="N804" s="11"/>
      <c r="O804" s="6"/>
      <c r="P804" s="6"/>
      <c r="Q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11"/>
      <c r="M805" s="11"/>
      <c r="N805" s="11"/>
      <c r="O805" s="6"/>
      <c r="P805" s="6"/>
      <c r="Q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11"/>
      <c r="M806" s="11"/>
      <c r="N806" s="11"/>
      <c r="O806" s="6"/>
      <c r="P806" s="6"/>
      <c r="Q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11"/>
      <c r="M807" s="11"/>
      <c r="N807" s="11"/>
      <c r="O807" s="6"/>
      <c r="P807" s="6"/>
      <c r="Q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11"/>
      <c r="M808" s="11"/>
      <c r="N808" s="11"/>
      <c r="O808" s="6"/>
      <c r="P808" s="6"/>
      <c r="Q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11"/>
      <c r="M809" s="11"/>
      <c r="N809" s="11"/>
      <c r="O809" s="6"/>
      <c r="P809" s="6"/>
      <c r="Q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11"/>
      <c r="M810" s="11"/>
      <c r="N810" s="11"/>
      <c r="O810" s="6"/>
      <c r="P810" s="6"/>
      <c r="Q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11"/>
      <c r="M811" s="11"/>
      <c r="N811" s="11"/>
      <c r="O811" s="6"/>
      <c r="P811" s="6"/>
      <c r="Q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11"/>
      <c r="M812" s="11"/>
      <c r="N812" s="11"/>
      <c r="O812" s="6"/>
      <c r="P812" s="6"/>
      <c r="Q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11"/>
      <c r="M813" s="11"/>
      <c r="N813" s="11"/>
      <c r="O813" s="6"/>
      <c r="P813" s="6"/>
      <c r="Q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11"/>
      <c r="M814" s="11"/>
      <c r="N814" s="11"/>
      <c r="O814" s="6"/>
      <c r="P814" s="6"/>
      <c r="Q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11"/>
      <c r="M815" s="11"/>
      <c r="N815" s="11"/>
      <c r="O815" s="6"/>
      <c r="P815" s="6"/>
      <c r="Q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11"/>
      <c r="M816" s="11"/>
      <c r="N816" s="11"/>
      <c r="O816" s="6"/>
      <c r="P816" s="6"/>
      <c r="Q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11"/>
      <c r="M817" s="11"/>
      <c r="N817" s="11"/>
      <c r="O817" s="6"/>
      <c r="P817" s="6"/>
      <c r="Q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11"/>
      <c r="M818" s="11"/>
      <c r="N818" s="11"/>
      <c r="O818" s="6"/>
      <c r="P818" s="6"/>
      <c r="Q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11"/>
      <c r="M819" s="11"/>
      <c r="N819" s="11"/>
      <c r="O819" s="6"/>
      <c r="P819" s="6"/>
      <c r="Q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11"/>
      <c r="M820" s="11"/>
      <c r="N820" s="11"/>
      <c r="O820" s="6"/>
      <c r="P820" s="6"/>
      <c r="Q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11"/>
      <c r="M821" s="11"/>
      <c r="N821" s="11"/>
      <c r="O821" s="6"/>
      <c r="P821" s="6"/>
      <c r="Q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11"/>
      <c r="M822" s="11"/>
      <c r="N822" s="11"/>
      <c r="O822" s="6"/>
      <c r="P822" s="6"/>
      <c r="Q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11"/>
      <c r="M823" s="11"/>
      <c r="N823" s="11"/>
      <c r="O823" s="6"/>
      <c r="P823" s="6"/>
      <c r="Q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11"/>
      <c r="M824" s="11"/>
      <c r="N824" s="11"/>
      <c r="O824" s="6"/>
      <c r="P824" s="6"/>
      <c r="Q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11"/>
      <c r="M825" s="11"/>
      <c r="N825" s="11"/>
      <c r="O825" s="6"/>
      <c r="P825" s="6"/>
      <c r="Q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11"/>
      <c r="M826" s="11"/>
      <c r="N826" s="11"/>
      <c r="O826" s="6"/>
      <c r="P826" s="6"/>
      <c r="Q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11"/>
      <c r="M827" s="11"/>
      <c r="N827" s="11"/>
      <c r="O827" s="6"/>
      <c r="P827" s="6"/>
      <c r="Q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11"/>
      <c r="M828" s="11"/>
      <c r="N828" s="11"/>
      <c r="O828" s="6"/>
      <c r="P828" s="6"/>
      <c r="Q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11"/>
      <c r="M829" s="11"/>
      <c r="N829" s="11"/>
      <c r="O829" s="6"/>
      <c r="P829" s="6"/>
      <c r="Q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11"/>
      <c r="M830" s="11"/>
      <c r="N830" s="11"/>
      <c r="O830" s="6"/>
      <c r="P830" s="6"/>
      <c r="Q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11"/>
      <c r="M831" s="11"/>
      <c r="N831" s="11"/>
      <c r="O831" s="6"/>
      <c r="P831" s="6"/>
      <c r="Q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11"/>
      <c r="M832" s="11"/>
      <c r="N832" s="11"/>
      <c r="O832" s="6"/>
      <c r="P832" s="6"/>
      <c r="Q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11"/>
      <c r="M833" s="11"/>
      <c r="N833" s="11"/>
      <c r="O833" s="6"/>
      <c r="P833" s="6"/>
      <c r="Q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11"/>
      <c r="M834" s="11"/>
      <c r="N834" s="11"/>
      <c r="O834" s="6"/>
      <c r="P834" s="6"/>
      <c r="Q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11"/>
      <c r="M835" s="11"/>
      <c r="N835" s="11"/>
      <c r="O835" s="6"/>
      <c r="P835" s="6"/>
      <c r="Q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11"/>
      <c r="M836" s="11"/>
      <c r="N836" s="11"/>
      <c r="O836" s="6"/>
      <c r="P836" s="6"/>
      <c r="Q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11"/>
      <c r="M837" s="11"/>
      <c r="N837" s="11"/>
      <c r="O837" s="6"/>
      <c r="P837" s="6"/>
      <c r="Q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11"/>
      <c r="M838" s="11"/>
      <c r="N838" s="11"/>
      <c r="O838" s="6"/>
      <c r="P838" s="6"/>
      <c r="Q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11"/>
      <c r="M839" s="11"/>
      <c r="N839" s="11"/>
      <c r="O839" s="6"/>
      <c r="P839" s="6"/>
      <c r="Q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11"/>
      <c r="M840" s="11"/>
      <c r="N840" s="11"/>
      <c r="O840" s="6"/>
      <c r="P840" s="6"/>
      <c r="Q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11"/>
      <c r="M841" s="11"/>
      <c r="N841" s="11"/>
      <c r="O841" s="6"/>
      <c r="P841" s="6"/>
      <c r="Q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11"/>
      <c r="M842" s="11"/>
      <c r="N842" s="11"/>
      <c r="O842" s="6"/>
      <c r="P842" s="6"/>
      <c r="Q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11"/>
      <c r="M843" s="11"/>
      <c r="N843" s="11"/>
      <c r="O843" s="6"/>
      <c r="P843" s="6"/>
      <c r="Q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11"/>
      <c r="M844" s="11"/>
      <c r="N844" s="11"/>
      <c r="O844" s="6"/>
      <c r="P844" s="6"/>
      <c r="Q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11"/>
      <c r="M845" s="11"/>
      <c r="N845" s="11"/>
      <c r="O845" s="6"/>
      <c r="P845" s="6"/>
      <c r="Q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11"/>
      <c r="M846" s="11"/>
      <c r="N846" s="11"/>
      <c r="O846" s="6"/>
      <c r="P846" s="6"/>
      <c r="Q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11"/>
      <c r="M847" s="11"/>
      <c r="N847" s="11"/>
      <c r="O847" s="6"/>
      <c r="P847" s="6"/>
      <c r="Q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11"/>
      <c r="M848" s="11"/>
      <c r="N848" s="11"/>
      <c r="O848" s="6"/>
      <c r="P848" s="6"/>
      <c r="Q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11"/>
      <c r="M849" s="11"/>
      <c r="N849" s="11"/>
      <c r="O849" s="6"/>
      <c r="P849" s="6"/>
      <c r="Q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11"/>
      <c r="M850" s="11"/>
      <c r="N850" s="11"/>
      <c r="O850" s="6"/>
      <c r="P850" s="6"/>
      <c r="Q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11"/>
      <c r="M851" s="11"/>
      <c r="N851" s="11"/>
      <c r="O851" s="6"/>
      <c r="P851" s="6"/>
      <c r="Q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11"/>
      <c r="M852" s="11"/>
      <c r="N852" s="11"/>
      <c r="O852" s="6"/>
      <c r="P852" s="6"/>
      <c r="Q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11"/>
      <c r="M853" s="11"/>
      <c r="N853" s="11"/>
      <c r="O853" s="6"/>
      <c r="P853" s="6"/>
      <c r="Q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11"/>
      <c r="M854" s="11"/>
      <c r="N854" s="11"/>
      <c r="O854" s="6"/>
      <c r="P854" s="6"/>
      <c r="Q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11"/>
      <c r="M855" s="11"/>
      <c r="N855" s="11"/>
      <c r="O855" s="6"/>
      <c r="P855" s="6"/>
      <c r="Q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11"/>
      <c r="M856" s="11"/>
      <c r="N856" s="11"/>
      <c r="O856" s="6"/>
      <c r="P856" s="6"/>
      <c r="Q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11"/>
      <c r="M857" s="11"/>
      <c r="N857" s="11"/>
      <c r="O857" s="6"/>
      <c r="P857" s="6"/>
      <c r="Q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11"/>
      <c r="M858" s="11"/>
      <c r="N858" s="11"/>
      <c r="O858" s="6"/>
      <c r="P858" s="6"/>
      <c r="Q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11"/>
      <c r="M859" s="11"/>
      <c r="N859" s="11"/>
      <c r="O859" s="6"/>
      <c r="P859" s="6"/>
      <c r="Q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11"/>
      <c r="M860" s="11"/>
      <c r="N860" s="11"/>
      <c r="O860" s="6"/>
      <c r="P860" s="6"/>
      <c r="Q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11"/>
      <c r="M861" s="11"/>
      <c r="N861" s="11"/>
      <c r="O861" s="6"/>
      <c r="P861" s="6"/>
      <c r="Q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11"/>
      <c r="M862" s="11"/>
      <c r="N862" s="11"/>
      <c r="O862" s="6"/>
      <c r="P862" s="6"/>
      <c r="Q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11"/>
      <c r="M863" s="11"/>
      <c r="N863" s="11"/>
      <c r="O863" s="6"/>
      <c r="P863" s="6"/>
      <c r="Q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11"/>
      <c r="M864" s="11"/>
      <c r="N864" s="11"/>
      <c r="O864" s="6"/>
      <c r="P864" s="6"/>
      <c r="Q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11"/>
      <c r="M865" s="11"/>
      <c r="N865" s="11"/>
      <c r="O865" s="6"/>
      <c r="P865" s="6"/>
      <c r="Q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11"/>
      <c r="M866" s="11"/>
      <c r="N866" s="11"/>
      <c r="O866" s="6"/>
      <c r="P866" s="6"/>
      <c r="Q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11"/>
      <c r="M867" s="11"/>
      <c r="N867" s="11"/>
      <c r="O867" s="6"/>
      <c r="P867" s="6"/>
      <c r="Q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11"/>
      <c r="M868" s="11"/>
      <c r="N868" s="11"/>
      <c r="O868" s="6"/>
      <c r="P868" s="6"/>
      <c r="Q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11"/>
      <c r="M869" s="11"/>
      <c r="N869" s="11"/>
      <c r="O869" s="6"/>
      <c r="P869" s="6"/>
      <c r="Q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11"/>
      <c r="M870" s="11"/>
      <c r="N870" s="11"/>
      <c r="O870" s="6"/>
      <c r="P870" s="6"/>
      <c r="Q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11"/>
      <c r="M871" s="11"/>
      <c r="N871" s="11"/>
      <c r="O871" s="6"/>
      <c r="P871" s="6"/>
      <c r="Q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11"/>
      <c r="M872" s="11"/>
      <c r="N872" s="11"/>
      <c r="O872" s="6"/>
      <c r="P872" s="6"/>
      <c r="Q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11"/>
      <c r="M873" s="11"/>
      <c r="N873" s="11"/>
      <c r="O873" s="6"/>
      <c r="P873" s="6"/>
      <c r="Q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11"/>
      <c r="M874" s="11"/>
      <c r="N874" s="11"/>
      <c r="O874" s="6"/>
      <c r="P874" s="6"/>
      <c r="Q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11"/>
      <c r="M875" s="11"/>
      <c r="N875" s="11"/>
      <c r="O875" s="6"/>
      <c r="P875" s="6"/>
      <c r="Q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11"/>
      <c r="M876" s="11"/>
      <c r="N876" s="11"/>
      <c r="O876" s="6"/>
      <c r="P876" s="6"/>
      <c r="Q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11"/>
      <c r="M877" s="11"/>
      <c r="N877" s="11"/>
      <c r="O877" s="6"/>
      <c r="P877" s="6"/>
      <c r="Q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11"/>
      <c r="M878" s="11"/>
      <c r="N878" s="11"/>
      <c r="O878" s="6"/>
      <c r="P878" s="6"/>
      <c r="Q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11"/>
      <c r="M879" s="11"/>
      <c r="N879" s="11"/>
      <c r="O879" s="6"/>
      <c r="P879" s="6"/>
      <c r="Q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11"/>
      <c r="M880" s="11"/>
      <c r="N880" s="11"/>
      <c r="O880" s="6"/>
      <c r="P880" s="6"/>
      <c r="Q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11"/>
      <c r="M881" s="11"/>
      <c r="N881" s="11"/>
      <c r="O881" s="6"/>
      <c r="P881" s="6"/>
      <c r="Q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11"/>
      <c r="M882" s="11"/>
      <c r="N882" s="11"/>
      <c r="O882" s="6"/>
      <c r="P882" s="6"/>
      <c r="Q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11"/>
      <c r="M883" s="11"/>
      <c r="N883" s="11"/>
      <c r="O883" s="6"/>
      <c r="P883" s="6"/>
      <c r="Q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11"/>
      <c r="M884" s="11"/>
      <c r="N884" s="11"/>
      <c r="O884" s="6"/>
      <c r="P884" s="6"/>
      <c r="Q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11"/>
      <c r="M885" s="11"/>
      <c r="N885" s="11"/>
      <c r="O885" s="6"/>
      <c r="P885" s="6"/>
      <c r="Q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11"/>
      <c r="M886" s="11"/>
      <c r="N886" s="11"/>
      <c r="O886" s="6"/>
      <c r="P886" s="6"/>
      <c r="Q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11"/>
      <c r="M887" s="11"/>
      <c r="N887" s="11"/>
      <c r="O887" s="6"/>
      <c r="P887" s="6"/>
      <c r="Q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11"/>
      <c r="M888" s="11"/>
      <c r="N888" s="11"/>
      <c r="O888" s="6"/>
      <c r="P888" s="6"/>
      <c r="Q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11"/>
      <c r="M889" s="11"/>
      <c r="N889" s="11"/>
      <c r="O889" s="6"/>
      <c r="P889" s="6"/>
      <c r="Q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11"/>
      <c r="M890" s="11"/>
      <c r="N890" s="11"/>
      <c r="O890" s="6"/>
      <c r="P890" s="6"/>
      <c r="Q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11"/>
      <c r="M891" s="11"/>
      <c r="N891" s="11"/>
      <c r="O891" s="6"/>
      <c r="P891" s="6"/>
      <c r="Q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11"/>
      <c r="M892" s="11"/>
      <c r="N892" s="11"/>
      <c r="O892" s="6"/>
      <c r="P892" s="6"/>
      <c r="Q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11"/>
      <c r="M893" s="11"/>
      <c r="N893" s="11"/>
      <c r="O893" s="6"/>
      <c r="P893" s="6"/>
      <c r="Q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11"/>
      <c r="M894" s="11"/>
      <c r="N894" s="11"/>
      <c r="O894" s="6"/>
      <c r="P894" s="6"/>
      <c r="Q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11"/>
      <c r="M895" s="11"/>
      <c r="N895" s="11"/>
      <c r="O895" s="6"/>
      <c r="P895" s="6"/>
      <c r="Q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11"/>
      <c r="M896" s="11"/>
      <c r="N896" s="11"/>
      <c r="O896" s="6"/>
      <c r="P896" s="6"/>
      <c r="Q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11"/>
      <c r="M897" s="11"/>
      <c r="N897" s="11"/>
      <c r="O897" s="6"/>
      <c r="P897" s="6"/>
      <c r="Q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11"/>
      <c r="M898" s="11"/>
      <c r="N898" s="11"/>
      <c r="O898" s="6"/>
      <c r="P898" s="6"/>
      <c r="Q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11"/>
      <c r="M899" s="11"/>
      <c r="N899" s="11"/>
      <c r="O899" s="6"/>
      <c r="P899" s="6"/>
      <c r="Q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11"/>
      <c r="M900" s="11"/>
      <c r="N900" s="11"/>
      <c r="O900" s="6"/>
      <c r="P900" s="6"/>
      <c r="Q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11"/>
      <c r="M901" s="11"/>
      <c r="N901" s="11"/>
      <c r="O901" s="6"/>
      <c r="P901" s="6"/>
      <c r="Q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11"/>
      <c r="M902" s="11"/>
      <c r="N902" s="11"/>
      <c r="O902" s="6"/>
      <c r="P902" s="6"/>
      <c r="Q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11"/>
      <c r="M903" s="11"/>
      <c r="N903" s="11"/>
      <c r="O903" s="6"/>
      <c r="P903" s="6"/>
      <c r="Q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11"/>
      <c r="M904" s="11"/>
      <c r="N904" s="11"/>
      <c r="O904" s="6"/>
      <c r="P904" s="6"/>
      <c r="Q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11"/>
      <c r="M905" s="11"/>
      <c r="N905" s="11"/>
      <c r="O905" s="6"/>
      <c r="P905" s="6"/>
      <c r="Q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11"/>
      <c r="M906" s="11"/>
      <c r="N906" s="11"/>
      <c r="O906" s="6"/>
      <c r="P906" s="6"/>
      <c r="Q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11"/>
      <c r="M907" s="11"/>
      <c r="N907" s="11"/>
      <c r="O907" s="6"/>
      <c r="P907" s="6"/>
      <c r="Q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11"/>
      <c r="M908" s="11"/>
      <c r="N908" s="11"/>
      <c r="O908" s="6"/>
      <c r="P908" s="6"/>
      <c r="Q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11"/>
      <c r="M909" s="11"/>
      <c r="N909" s="11"/>
      <c r="O909" s="6"/>
      <c r="P909" s="6"/>
      <c r="Q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11"/>
      <c r="M910" s="11"/>
      <c r="N910" s="11"/>
      <c r="O910" s="6"/>
      <c r="P910" s="6"/>
      <c r="Q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11"/>
      <c r="M911" s="11"/>
      <c r="N911" s="11"/>
      <c r="O911" s="6"/>
      <c r="P911" s="6"/>
      <c r="Q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11"/>
      <c r="M912" s="11"/>
      <c r="N912" s="11"/>
      <c r="O912" s="6"/>
      <c r="P912" s="6"/>
      <c r="Q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11"/>
      <c r="M913" s="11"/>
      <c r="N913" s="11"/>
      <c r="O913" s="6"/>
      <c r="P913" s="6"/>
      <c r="Q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11"/>
      <c r="M914" s="11"/>
      <c r="N914" s="11"/>
      <c r="O914" s="6"/>
      <c r="P914" s="6"/>
      <c r="Q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11"/>
      <c r="M915" s="11"/>
      <c r="N915" s="11"/>
      <c r="O915" s="6"/>
      <c r="P915" s="6"/>
      <c r="Q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11"/>
      <c r="M916" s="11"/>
      <c r="N916" s="11"/>
      <c r="O916" s="6"/>
      <c r="P916" s="6"/>
      <c r="Q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11"/>
      <c r="M917" s="11"/>
      <c r="N917" s="11"/>
      <c r="O917" s="6"/>
      <c r="P917" s="6"/>
      <c r="Q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11"/>
      <c r="M918" s="11"/>
      <c r="N918" s="11"/>
      <c r="O918" s="6"/>
      <c r="P918" s="6"/>
      <c r="Q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11"/>
      <c r="M919" s="11"/>
      <c r="N919" s="11"/>
      <c r="O919" s="6"/>
      <c r="P919" s="6"/>
      <c r="Q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11"/>
      <c r="M920" s="11"/>
      <c r="N920" s="11"/>
      <c r="O920" s="6"/>
      <c r="P920" s="6"/>
      <c r="Q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11"/>
      <c r="M921" s="11"/>
      <c r="N921" s="11"/>
      <c r="O921" s="6"/>
      <c r="P921" s="6"/>
      <c r="Q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11"/>
      <c r="M922" s="11"/>
      <c r="N922" s="11"/>
      <c r="O922" s="6"/>
      <c r="P922" s="6"/>
      <c r="Q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11"/>
      <c r="M923" s="11"/>
      <c r="N923" s="11"/>
      <c r="O923" s="6"/>
      <c r="P923" s="6"/>
      <c r="Q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11"/>
      <c r="M924" s="11"/>
      <c r="N924" s="11"/>
      <c r="O924" s="6"/>
      <c r="P924" s="6"/>
      <c r="Q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11"/>
      <c r="M925" s="11"/>
      <c r="N925" s="11"/>
      <c r="O925" s="6"/>
      <c r="P925" s="6"/>
      <c r="Q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11"/>
      <c r="M926" s="11"/>
      <c r="N926" s="11"/>
      <c r="O926" s="6"/>
      <c r="P926" s="6"/>
      <c r="Q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11"/>
      <c r="M927" s="11"/>
      <c r="N927" s="11"/>
      <c r="O927" s="6"/>
      <c r="P927" s="6"/>
      <c r="Q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11"/>
      <c r="M928" s="11"/>
      <c r="N928" s="11"/>
      <c r="O928" s="6"/>
      <c r="P928" s="6"/>
      <c r="Q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11"/>
      <c r="M929" s="11"/>
      <c r="N929" s="11"/>
      <c r="O929" s="6"/>
      <c r="P929" s="6"/>
      <c r="Q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11"/>
      <c r="M930" s="11"/>
      <c r="N930" s="11"/>
      <c r="O930" s="6"/>
      <c r="P930" s="6"/>
      <c r="Q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11"/>
      <c r="M931" s="11"/>
      <c r="N931" s="11"/>
      <c r="O931" s="6"/>
      <c r="P931" s="6"/>
      <c r="Q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11"/>
      <c r="M932" s="11"/>
      <c r="N932" s="11"/>
      <c r="O932" s="6"/>
      <c r="P932" s="6"/>
      <c r="Q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11"/>
      <c r="M933" s="11"/>
      <c r="N933" s="11"/>
      <c r="O933" s="6"/>
      <c r="P933" s="6"/>
      <c r="Q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11"/>
      <c r="M934" s="11"/>
      <c r="N934" s="11"/>
      <c r="O934" s="6"/>
      <c r="P934" s="6"/>
      <c r="Q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11"/>
      <c r="M935" s="11"/>
      <c r="N935" s="11"/>
      <c r="O935" s="6"/>
      <c r="P935" s="6"/>
      <c r="Q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11"/>
      <c r="M936" s="11"/>
      <c r="N936" s="11"/>
      <c r="O936" s="6"/>
      <c r="P936" s="6"/>
      <c r="Q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11"/>
      <c r="M937" s="11"/>
      <c r="N937" s="11"/>
      <c r="O937" s="6"/>
      <c r="P937" s="6"/>
      <c r="Q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11"/>
      <c r="M938" s="11"/>
      <c r="N938" s="11"/>
      <c r="O938" s="6"/>
      <c r="P938" s="6"/>
      <c r="Q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11"/>
      <c r="M939" s="11"/>
      <c r="N939" s="11"/>
      <c r="O939" s="6"/>
      <c r="P939" s="6"/>
      <c r="Q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11"/>
      <c r="M940" s="11"/>
      <c r="N940" s="11"/>
      <c r="O940" s="6"/>
      <c r="P940" s="6"/>
      <c r="Q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11"/>
      <c r="M941" s="11"/>
      <c r="N941" s="11"/>
      <c r="O941" s="6"/>
      <c r="P941" s="6"/>
      <c r="Q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11"/>
      <c r="M942" s="11"/>
      <c r="N942" s="11"/>
      <c r="O942" s="6"/>
      <c r="P942" s="6"/>
      <c r="Q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11"/>
      <c r="M943" s="11"/>
      <c r="N943" s="11"/>
      <c r="O943" s="6"/>
      <c r="P943" s="6"/>
      <c r="Q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11"/>
      <c r="M944" s="11"/>
      <c r="N944" s="11"/>
      <c r="O944" s="6"/>
      <c r="P944" s="6"/>
      <c r="Q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11"/>
      <c r="M945" s="11"/>
      <c r="N945" s="11"/>
      <c r="O945" s="6"/>
      <c r="P945" s="6"/>
      <c r="Q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11"/>
      <c r="M946" s="11"/>
      <c r="N946" s="11"/>
      <c r="O946" s="6"/>
      <c r="P946" s="6"/>
      <c r="Q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11"/>
      <c r="M947" s="11"/>
      <c r="N947" s="11"/>
      <c r="O947" s="6"/>
      <c r="P947" s="6"/>
      <c r="Q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11"/>
      <c r="M948" s="11"/>
      <c r="N948" s="11"/>
      <c r="O948" s="6"/>
      <c r="P948" s="6"/>
      <c r="Q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11"/>
      <c r="M949" s="11"/>
      <c r="N949" s="11"/>
      <c r="O949" s="6"/>
      <c r="P949" s="6"/>
      <c r="Q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11"/>
      <c r="M950" s="11"/>
      <c r="N950" s="11"/>
      <c r="O950" s="6"/>
      <c r="P950" s="6"/>
      <c r="Q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11"/>
      <c r="M951" s="11"/>
      <c r="N951" s="11"/>
      <c r="O951" s="6"/>
      <c r="P951" s="6"/>
      <c r="Q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11"/>
      <c r="M952" s="11"/>
      <c r="N952" s="11"/>
      <c r="O952" s="6"/>
      <c r="P952" s="6"/>
      <c r="Q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11"/>
      <c r="M953" s="11"/>
      <c r="N953" s="11"/>
      <c r="O953" s="6"/>
      <c r="P953" s="6"/>
      <c r="Q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11"/>
      <c r="M954" s="11"/>
      <c r="N954" s="11"/>
      <c r="O954" s="6"/>
      <c r="P954" s="6"/>
      <c r="Q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11"/>
      <c r="M955" s="11"/>
      <c r="N955" s="11"/>
      <c r="O955" s="6"/>
      <c r="P955" s="6"/>
      <c r="Q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11"/>
      <c r="M956" s="11"/>
      <c r="N956" s="11"/>
      <c r="O956" s="6"/>
      <c r="P956" s="6"/>
      <c r="Q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11"/>
      <c r="M957" s="11"/>
      <c r="N957" s="11"/>
      <c r="O957" s="6"/>
      <c r="P957" s="6"/>
      <c r="Q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11"/>
      <c r="M958" s="11"/>
      <c r="N958" s="11"/>
      <c r="O958" s="6"/>
      <c r="P958" s="6"/>
      <c r="Q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11"/>
      <c r="M959" s="11"/>
      <c r="N959" s="11"/>
      <c r="O959" s="6"/>
      <c r="P959" s="6"/>
      <c r="Q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11"/>
      <c r="M960" s="11"/>
      <c r="N960" s="11"/>
      <c r="O960" s="6"/>
      <c r="P960" s="6"/>
      <c r="Q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11"/>
      <c r="M961" s="11"/>
      <c r="N961" s="11"/>
      <c r="O961" s="6"/>
      <c r="P961" s="6"/>
      <c r="Q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11"/>
      <c r="M962" s="11"/>
      <c r="N962" s="11"/>
      <c r="O962" s="6"/>
      <c r="P962" s="6"/>
      <c r="Q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11"/>
      <c r="M963" s="11"/>
      <c r="N963" s="11"/>
      <c r="O963" s="6"/>
      <c r="P963" s="6"/>
      <c r="Q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11"/>
      <c r="M964" s="11"/>
      <c r="N964" s="11"/>
      <c r="O964" s="6"/>
      <c r="P964" s="6"/>
      <c r="Q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11"/>
      <c r="M965" s="11"/>
      <c r="N965" s="11"/>
      <c r="O965" s="6"/>
      <c r="P965" s="6"/>
      <c r="Q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11"/>
      <c r="M966" s="11"/>
      <c r="N966" s="11"/>
      <c r="O966" s="6"/>
      <c r="P966" s="6"/>
      <c r="Q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11"/>
      <c r="M967" s="11"/>
      <c r="N967" s="11"/>
      <c r="O967" s="6"/>
      <c r="P967" s="6"/>
      <c r="Q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11"/>
      <c r="M968" s="11"/>
      <c r="N968" s="11"/>
      <c r="O968" s="6"/>
      <c r="P968" s="6"/>
      <c r="Q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11"/>
      <c r="M969" s="11"/>
      <c r="N969" s="11"/>
      <c r="O969" s="6"/>
      <c r="P969" s="6"/>
      <c r="Q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11"/>
      <c r="M970" s="11"/>
      <c r="N970" s="11"/>
      <c r="O970" s="6"/>
      <c r="P970" s="6"/>
      <c r="Q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11"/>
      <c r="M971" s="11"/>
      <c r="N971" s="11"/>
      <c r="O971" s="6"/>
      <c r="P971" s="6"/>
      <c r="Q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11"/>
      <c r="M972" s="11"/>
      <c r="N972" s="11"/>
      <c r="O972" s="6"/>
      <c r="P972" s="6"/>
      <c r="Q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11"/>
      <c r="M973" s="11"/>
      <c r="N973" s="11"/>
      <c r="O973" s="6"/>
      <c r="P973" s="6"/>
      <c r="Q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11"/>
      <c r="M974" s="11"/>
      <c r="N974" s="11"/>
      <c r="O974" s="6"/>
      <c r="P974" s="6"/>
      <c r="Q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11"/>
      <c r="M975" s="11"/>
      <c r="N975" s="11"/>
      <c r="O975" s="6"/>
      <c r="P975" s="6"/>
      <c r="Q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11"/>
      <c r="M976" s="11"/>
      <c r="N976" s="11"/>
      <c r="O976" s="6"/>
      <c r="P976" s="6"/>
      <c r="Q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11"/>
      <c r="M977" s="11"/>
      <c r="N977" s="11"/>
      <c r="O977" s="6"/>
      <c r="P977" s="6"/>
      <c r="Q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11"/>
      <c r="M978" s="11"/>
      <c r="N978" s="11"/>
      <c r="O978" s="6"/>
      <c r="P978" s="6"/>
      <c r="Q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11"/>
      <c r="M979" s="11"/>
      <c r="N979" s="11"/>
      <c r="O979" s="6"/>
      <c r="P979" s="6"/>
      <c r="Q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11"/>
      <c r="M980" s="11"/>
      <c r="N980" s="11"/>
      <c r="O980" s="6"/>
      <c r="P980" s="6"/>
      <c r="Q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11"/>
      <c r="M981" s="11"/>
      <c r="N981" s="11"/>
      <c r="O981" s="6"/>
      <c r="P981" s="6"/>
      <c r="Q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11"/>
      <c r="M982" s="11"/>
      <c r="N982" s="11"/>
      <c r="O982" s="6"/>
      <c r="P982" s="6"/>
      <c r="Q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11"/>
      <c r="M983" s="11"/>
      <c r="N983" s="11"/>
      <c r="O983" s="6"/>
      <c r="P983" s="6"/>
      <c r="Q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11"/>
      <c r="M984" s="11"/>
      <c r="N984" s="11"/>
      <c r="O984" s="6"/>
      <c r="P984" s="6"/>
      <c r="Q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11"/>
      <c r="M985" s="11"/>
      <c r="N985" s="11"/>
      <c r="O985" s="6"/>
      <c r="P985" s="6"/>
      <c r="Q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11"/>
      <c r="M986" s="11"/>
      <c r="N986" s="11"/>
      <c r="O986" s="6"/>
      <c r="P986" s="6"/>
      <c r="Q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11"/>
      <c r="M987" s="11"/>
      <c r="N987" s="11"/>
      <c r="O987" s="6"/>
      <c r="P987" s="6"/>
      <c r="Q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11"/>
      <c r="M988" s="11"/>
      <c r="N988" s="11"/>
      <c r="O988" s="6"/>
      <c r="P988" s="6"/>
      <c r="Q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11"/>
      <c r="M989" s="11"/>
      <c r="N989" s="11"/>
      <c r="O989" s="6"/>
      <c r="P989" s="6"/>
      <c r="Q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11"/>
      <c r="M990" s="11"/>
      <c r="N990" s="11"/>
      <c r="O990" s="6"/>
      <c r="P990" s="6"/>
      <c r="Q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11"/>
      <c r="M991" s="11"/>
      <c r="N991" s="11"/>
      <c r="O991" s="6"/>
      <c r="P991" s="6"/>
      <c r="Q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11"/>
      <c r="M992" s="11"/>
      <c r="N992" s="11"/>
      <c r="O992" s="6"/>
      <c r="P992" s="6"/>
      <c r="Q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11"/>
      <c r="M993" s="11"/>
      <c r="N993" s="11"/>
      <c r="O993" s="6"/>
      <c r="P993" s="6"/>
      <c r="Q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11"/>
      <c r="M994" s="11"/>
      <c r="N994" s="11"/>
      <c r="O994" s="6"/>
      <c r="P994" s="6"/>
      <c r="Q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11"/>
      <c r="M995" s="11"/>
      <c r="N995" s="11"/>
      <c r="O995" s="6"/>
      <c r="P995" s="6"/>
      <c r="Q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11"/>
      <c r="M996" s="11"/>
      <c r="N996" s="11"/>
      <c r="O996" s="6"/>
      <c r="P996" s="6"/>
      <c r="Q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11"/>
      <c r="M997" s="11"/>
      <c r="N997" s="11"/>
      <c r="O997" s="6"/>
      <c r="P997" s="6"/>
      <c r="Q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11"/>
      <c r="M998" s="11"/>
      <c r="N998" s="11"/>
      <c r="O998" s="6"/>
      <c r="P998" s="6"/>
      <c r="Q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11"/>
      <c r="M999" s="11"/>
      <c r="N999" s="11"/>
      <c r="O999" s="6"/>
      <c r="P999" s="6"/>
      <c r="Q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11"/>
      <c r="M1000" s="11"/>
      <c r="N1000" s="11"/>
      <c r="O1000" s="6"/>
      <c r="P1000" s="6"/>
      <c r="Q1000" s="6"/>
    </row>
  </sheetData>
  <mergeCells count="7">
    <mergeCell ref="D1:L1"/>
    <mergeCell ref="D51:E52"/>
    <mergeCell ref="F51:G51"/>
    <mergeCell ref="I51:J52"/>
    <mergeCell ref="F52:G52"/>
    <mergeCell ref="F5:K5"/>
    <mergeCell ref="F11:J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7.29" defaultRowHeight="15.0"/>
  <cols>
    <col customWidth="1" min="1" max="1" width="23.71"/>
    <col customWidth="1" min="2" max="4" width="16.29"/>
    <col customWidth="1" min="5" max="5" width="15.86"/>
    <col customWidth="1" min="6" max="6" width="16.71"/>
    <col customWidth="1" min="7" max="7" width="16.29"/>
    <col customWidth="1" min="8" max="8" width="13.71"/>
    <col customWidth="1" min="9" max="9" width="15.71"/>
    <col customWidth="1" min="10" max="10" width="16.57"/>
    <col customWidth="1" min="11" max="11" width="14.0"/>
    <col customWidth="1" min="12" max="12" width="17.43"/>
    <col customWidth="1" min="13" max="13" width="14.29"/>
    <col customWidth="1" min="14" max="14" width="15.0"/>
    <col customWidth="1" min="15" max="15" width="14.14"/>
    <col customWidth="1" min="16" max="16" width="15.57"/>
    <col customWidth="1" min="17" max="17" width="16.57"/>
    <col customWidth="1" min="18" max="18" width="12.57"/>
    <col customWidth="1" min="19" max="19" width="11.57"/>
    <col customWidth="1" min="20" max="26" width="8.71"/>
  </cols>
  <sheetData>
    <row r="1" ht="15.0" customHeight="1">
      <c r="A1" s="4" t="s">
        <v>1</v>
      </c>
      <c r="B1" s="4"/>
      <c r="C1" s="4"/>
      <c r="D1" s="4"/>
      <c r="E1" s="4"/>
      <c r="F1" s="4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3.5" customHeight="1">
      <c r="A3" s="9" t="s">
        <v>3</v>
      </c>
      <c r="B3" s="9" t="s">
        <v>20</v>
      </c>
      <c r="C3" s="9" t="s">
        <v>21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23</v>
      </c>
      <c r="Q3" s="9" t="s">
        <v>24</v>
      </c>
      <c r="R3" s="9" t="s">
        <v>19</v>
      </c>
      <c r="S3" s="6"/>
    </row>
    <row r="4" ht="3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11.25" customHeight="1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ht="12.75" customHeight="1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</row>
    <row r="7" ht="12.75" customHeight="1">
      <c r="A7" s="12" t="s">
        <v>27</v>
      </c>
      <c r="B7" s="19" t="s">
        <v>28</v>
      </c>
      <c r="C7" s="12" t="s">
        <v>32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6"/>
    </row>
    <row r="8" ht="12.75" customHeight="1">
      <c r="A8" s="12" t="s">
        <v>33</v>
      </c>
      <c r="B8" s="19" t="s">
        <v>28</v>
      </c>
      <c r="C8" s="12" t="s">
        <v>32</v>
      </c>
      <c r="D8" s="2"/>
      <c r="E8" s="2"/>
      <c r="F8" s="2"/>
      <c r="G8" s="12"/>
      <c r="H8" s="1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"/>
    </row>
    <row r="9" ht="15.0" customHeight="1">
      <c r="A9" s="12" t="s">
        <v>42</v>
      </c>
      <c r="B9" s="19" t="s">
        <v>43</v>
      </c>
      <c r="C9" s="12" t="s">
        <v>32</v>
      </c>
      <c r="D9" s="12"/>
      <c r="E9" s="12"/>
      <c r="F9" s="12"/>
      <c r="G9" s="2"/>
      <c r="H9" s="12"/>
      <c r="I9" s="2"/>
      <c r="J9" s="2"/>
      <c r="K9" s="2"/>
      <c r="L9" s="2"/>
      <c r="M9" s="2"/>
      <c r="N9" s="2"/>
      <c r="O9" s="2"/>
      <c r="P9" s="2"/>
      <c r="Q9" s="2"/>
      <c r="R9" s="6"/>
      <c r="S9" s="6"/>
    </row>
    <row r="10" ht="12.75" customHeight="1">
      <c r="A10" s="12" t="s">
        <v>45</v>
      </c>
      <c r="B10" s="19" t="s">
        <v>46</v>
      </c>
      <c r="C10" s="12" t="s">
        <v>32</v>
      </c>
      <c r="D10" s="12"/>
      <c r="E10" s="2"/>
      <c r="F10" s="2"/>
      <c r="G10" s="2"/>
      <c r="H10" s="2"/>
      <c r="I10" s="2"/>
      <c r="J10" s="2"/>
      <c r="K10" s="29"/>
      <c r="L10" s="12"/>
      <c r="M10" s="2"/>
      <c r="N10" s="2"/>
      <c r="O10" s="2"/>
      <c r="P10" s="2"/>
      <c r="Q10" s="2"/>
      <c r="R10" s="6"/>
      <c r="S10" s="6"/>
    </row>
    <row r="11" ht="12.75" customHeight="1">
      <c r="A11" s="12" t="s">
        <v>47</v>
      </c>
      <c r="B11" s="2" t="s">
        <v>55</v>
      </c>
      <c r="C11" s="18" t="s">
        <v>56</v>
      </c>
      <c r="D11" s="12" t="s">
        <v>32</v>
      </c>
      <c r="E11" s="2"/>
      <c r="F11" s="2"/>
      <c r="G11" s="12"/>
      <c r="H11" s="12"/>
      <c r="I11" s="20"/>
      <c r="J11" s="20"/>
      <c r="K11" s="12"/>
      <c r="L11" s="20"/>
      <c r="M11" s="20"/>
      <c r="N11" s="20"/>
      <c r="O11" s="20"/>
      <c r="P11" s="20"/>
      <c r="Q11" s="20"/>
      <c r="R11" s="20"/>
      <c r="S11" s="20"/>
      <c r="T11" s="20"/>
      <c r="U11" s="2"/>
    </row>
    <row r="12" ht="12.75" customHeight="1">
      <c r="A12" s="12" t="s">
        <v>58</v>
      </c>
      <c r="B12" s="2" t="s">
        <v>59</v>
      </c>
      <c r="C12" s="18" t="s">
        <v>56</v>
      </c>
      <c r="D12" s="12" t="s">
        <v>32</v>
      </c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6"/>
    </row>
    <row r="13" ht="12.75" customHeight="1">
      <c r="A13" s="12" t="s">
        <v>64</v>
      </c>
      <c r="B13" s="2" t="s">
        <v>50</v>
      </c>
      <c r="C13" s="18" t="s">
        <v>56</v>
      </c>
      <c r="D13" s="12" t="s">
        <v>32</v>
      </c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"/>
    </row>
    <row r="14" ht="12.75" customHeight="1">
      <c r="A14" s="12" t="s">
        <v>60</v>
      </c>
      <c r="B14" s="2" t="s">
        <v>50</v>
      </c>
      <c r="C14" s="18" t="s">
        <v>56</v>
      </c>
      <c r="D14" s="12" t="s">
        <v>32</v>
      </c>
      <c r="E14" s="2"/>
      <c r="F14" s="2"/>
      <c r="G14" s="2"/>
      <c r="H14" s="2"/>
      <c r="I14" s="2"/>
      <c r="J14" s="12"/>
      <c r="K14" s="2"/>
      <c r="L14" s="2"/>
      <c r="M14" s="2"/>
      <c r="N14" s="2"/>
      <c r="O14" s="2"/>
      <c r="P14" s="2"/>
      <c r="Q14" s="2"/>
      <c r="R14" s="6"/>
      <c r="S14" s="6"/>
    </row>
    <row r="15" ht="12.75" customHeight="1">
      <c r="A15" s="12" t="s">
        <v>68</v>
      </c>
      <c r="B15" s="2" t="s">
        <v>50</v>
      </c>
      <c r="C15" s="18" t="s">
        <v>63</v>
      </c>
      <c r="D15" s="12" t="s">
        <v>32</v>
      </c>
      <c r="E15" s="2"/>
      <c r="F15" s="2"/>
      <c r="G15" s="2"/>
      <c r="H15" s="2"/>
      <c r="I15" s="2"/>
      <c r="J15" s="2"/>
      <c r="K15" s="29"/>
      <c r="L15" s="12"/>
      <c r="M15" s="2"/>
      <c r="N15" s="2"/>
      <c r="O15" s="2"/>
      <c r="P15" s="2"/>
      <c r="Q15" s="2"/>
      <c r="R15" s="2"/>
      <c r="S15" s="2"/>
      <c r="T15" s="2"/>
      <c r="U15" s="2"/>
    </row>
    <row r="16" ht="12.75" customHeight="1">
      <c r="A16" s="12" t="s">
        <v>72</v>
      </c>
      <c r="B16" s="2" t="s">
        <v>50</v>
      </c>
      <c r="C16" s="18" t="s">
        <v>63</v>
      </c>
      <c r="D16" s="12" t="s">
        <v>32</v>
      </c>
      <c r="E16" s="2"/>
      <c r="F16" s="2"/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0"/>
      <c r="S16" s="20"/>
      <c r="T16" s="20"/>
      <c r="U16" s="2"/>
    </row>
    <row r="17" ht="12.75" customHeight="1">
      <c r="A17" s="12" t="s">
        <v>73</v>
      </c>
      <c r="B17" s="2" t="s">
        <v>50</v>
      </c>
      <c r="C17" s="18" t="s">
        <v>63</v>
      </c>
      <c r="D17" s="12" t="s">
        <v>32</v>
      </c>
      <c r="E17" s="12"/>
      <c r="F17" s="12"/>
      <c r="G17" s="2"/>
      <c r="H17" s="12"/>
      <c r="I17" s="2"/>
      <c r="J17" s="2"/>
      <c r="K17" s="2"/>
      <c r="L17" s="2"/>
      <c r="M17" s="2"/>
      <c r="N17" s="2"/>
      <c r="O17" s="2"/>
      <c r="P17" s="2"/>
      <c r="Q17" s="2"/>
      <c r="R17" s="6"/>
      <c r="S17" s="6"/>
    </row>
    <row r="18" ht="12.75" customHeight="1">
      <c r="A18" s="12" t="s">
        <v>34</v>
      </c>
      <c r="B18" s="2" t="s">
        <v>78</v>
      </c>
      <c r="C18" s="18" t="s">
        <v>63</v>
      </c>
      <c r="D18" s="12" t="s">
        <v>32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"/>
    </row>
    <row r="19" ht="12.75" customHeight="1">
      <c r="A19" s="12" t="s">
        <v>79</v>
      </c>
      <c r="B19" s="2" t="s">
        <v>48</v>
      </c>
      <c r="C19" s="18" t="s">
        <v>63</v>
      </c>
      <c r="D19" s="12" t="s">
        <v>32</v>
      </c>
      <c r="E19" s="2"/>
      <c r="F19" s="2"/>
      <c r="G19" s="12"/>
      <c r="H19" s="1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"/>
    </row>
    <row r="20" ht="12.75" customHeight="1">
      <c r="A20" s="12" t="s">
        <v>77</v>
      </c>
      <c r="B20" s="2" t="s">
        <v>78</v>
      </c>
      <c r="C20" s="18" t="s">
        <v>63</v>
      </c>
      <c r="D20" s="12" t="s">
        <v>32</v>
      </c>
      <c r="E20" s="2"/>
      <c r="F20" s="12"/>
      <c r="G20" s="2"/>
      <c r="H20" s="1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</row>
    <row r="21" ht="12.75" customHeight="1">
      <c r="A21" s="12" t="s">
        <v>82</v>
      </c>
      <c r="B21" s="2" t="s">
        <v>31</v>
      </c>
      <c r="C21" s="18" t="s">
        <v>63</v>
      </c>
      <c r="D21" s="12" t="s">
        <v>32</v>
      </c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2.75" customHeight="1">
      <c r="A22" s="12" t="s">
        <v>84</v>
      </c>
      <c r="B22" s="2" t="s">
        <v>50</v>
      </c>
      <c r="C22" s="18" t="s">
        <v>63</v>
      </c>
      <c r="D22" s="12" t="s">
        <v>32</v>
      </c>
      <c r="E22" s="2"/>
      <c r="F22" s="2"/>
      <c r="G22" s="12"/>
      <c r="H22" s="1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"/>
    </row>
    <row r="23" ht="15.0" customHeight="1">
      <c r="A23" s="12" t="s">
        <v>85</v>
      </c>
      <c r="B23" s="2" t="s">
        <v>50</v>
      </c>
      <c r="C23" s="18" t="s">
        <v>86</v>
      </c>
      <c r="D23" s="12" t="s">
        <v>32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ht="12.75" customHeight="1">
      <c r="A24" s="12" t="s">
        <v>80</v>
      </c>
      <c r="B24" s="2" t="s">
        <v>26</v>
      </c>
      <c r="C24" s="18" t="s">
        <v>86</v>
      </c>
      <c r="D24" s="12" t="s">
        <v>32</v>
      </c>
      <c r="E24" s="2"/>
      <c r="F24" s="2"/>
      <c r="G24" s="12"/>
      <c r="H24" s="12"/>
      <c r="I24" s="2"/>
      <c r="J24" s="2"/>
      <c r="K24" s="2"/>
      <c r="L24" s="2"/>
      <c r="M24" s="2"/>
      <c r="N24" s="2"/>
      <c r="O24" s="2"/>
      <c r="P24" s="2"/>
      <c r="Q24" s="2"/>
      <c r="R24" s="6"/>
      <c r="S24" s="6"/>
    </row>
    <row r="25" ht="12.75" customHeight="1">
      <c r="A25" s="12" t="s">
        <v>22</v>
      </c>
      <c r="B25" s="2" t="s">
        <v>55</v>
      </c>
      <c r="C25" s="18" t="s">
        <v>86</v>
      </c>
      <c r="D25" s="12" t="s">
        <v>32</v>
      </c>
      <c r="E25" s="2"/>
      <c r="F25" s="2"/>
      <c r="G25" s="12"/>
      <c r="H25" s="12"/>
      <c r="I25" s="2"/>
      <c r="J25" s="2"/>
      <c r="K25" s="2"/>
      <c r="L25" s="2"/>
      <c r="M25" s="2"/>
      <c r="N25" s="2"/>
      <c r="O25" s="2"/>
      <c r="P25" s="2"/>
      <c r="Q25" s="2"/>
      <c r="R25" s="6"/>
      <c r="S25" s="6"/>
    </row>
    <row r="26" ht="12.75" customHeight="1">
      <c r="A26" s="12" t="s">
        <v>89</v>
      </c>
      <c r="B26" s="2" t="s">
        <v>78</v>
      </c>
      <c r="C26" s="18" t="s">
        <v>86</v>
      </c>
      <c r="D26" s="12" t="s">
        <v>32</v>
      </c>
      <c r="E26" s="2"/>
      <c r="F26" s="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0"/>
      <c r="S26" s="20"/>
      <c r="T26" s="20"/>
      <c r="U26" s="2"/>
    </row>
    <row r="27" ht="12.75" customHeight="1">
      <c r="A27" s="12" t="s">
        <v>91</v>
      </c>
      <c r="B27" s="2" t="s">
        <v>78</v>
      </c>
      <c r="C27" s="18" t="s">
        <v>86</v>
      </c>
      <c r="D27" s="12" t="s">
        <v>32</v>
      </c>
      <c r="E27" s="12"/>
      <c r="F27" s="2"/>
      <c r="G27" s="12"/>
      <c r="H27" s="1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"/>
    </row>
    <row r="28" ht="12.75" customHeight="1">
      <c r="A28" s="12" t="s">
        <v>61</v>
      </c>
      <c r="B28" s="2" t="s">
        <v>78</v>
      </c>
      <c r="C28" s="18" t="s">
        <v>86</v>
      </c>
      <c r="D28" s="12" t="s">
        <v>32</v>
      </c>
      <c r="E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2.75" customHeight="1">
      <c r="A29" s="12" t="s">
        <v>96</v>
      </c>
      <c r="B29" s="2" t="s">
        <v>74</v>
      </c>
      <c r="C29" s="18" t="s">
        <v>86</v>
      </c>
      <c r="D29" s="12" t="s">
        <v>32</v>
      </c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ht="12.75" customHeight="1">
      <c r="A30" s="12" t="s">
        <v>98</v>
      </c>
      <c r="B30" s="2" t="s">
        <v>50</v>
      </c>
      <c r="C30" s="18" t="s">
        <v>86</v>
      </c>
      <c r="D30" s="12" t="s">
        <v>32</v>
      </c>
      <c r="E30" s="12"/>
      <c r="F30" s="2"/>
      <c r="G30" s="12"/>
      <c r="H30" s="12"/>
      <c r="I30" s="20"/>
      <c r="J30" s="20"/>
      <c r="K30" s="20"/>
      <c r="L30" s="20"/>
      <c r="M30" s="20"/>
      <c r="N30" s="20"/>
      <c r="O30" s="20"/>
      <c r="P30" s="20"/>
      <c r="Q30" s="20"/>
      <c r="R30" s="20" t="s">
        <v>101</v>
      </c>
      <c r="S30" s="20"/>
      <c r="T30" s="20"/>
      <c r="U30" s="2"/>
    </row>
    <row r="31" ht="12.75" customHeight="1">
      <c r="A31" s="12" t="s">
        <v>49</v>
      </c>
      <c r="B31" s="2" t="s">
        <v>26</v>
      </c>
      <c r="C31" s="18" t="s">
        <v>86</v>
      </c>
      <c r="D31" s="12" t="s">
        <v>32</v>
      </c>
      <c r="E31" s="2"/>
      <c r="F31" s="12"/>
      <c r="G31" s="2"/>
      <c r="H31" s="12"/>
      <c r="I31" s="2"/>
      <c r="J31" s="2"/>
      <c r="K31" s="2"/>
      <c r="L31" s="2"/>
      <c r="M31" s="2"/>
      <c r="N31" s="2"/>
      <c r="O31" s="2"/>
      <c r="P31" s="2"/>
      <c r="Q31" s="2"/>
      <c r="R31" s="6"/>
      <c r="S31" s="6"/>
    </row>
    <row r="32" ht="12.75" customHeight="1">
      <c r="A32" s="12" t="s">
        <v>106</v>
      </c>
      <c r="B32" s="2" t="s">
        <v>26</v>
      </c>
      <c r="C32" s="18" t="s">
        <v>86</v>
      </c>
      <c r="D32" s="12" t="s">
        <v>32</v>
      </c>
      <c r="E32" s="2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  <c r="S32" s="6"/>
    </row>
    <row r="33" ht="12.75" customHeight="1">
      <c r="A33" s="12" t="s">
        <v>109</v>
      </c>
      <c r="B33" s="2" t="s">
        <v>55</v>
      </c>
      <c r="C33" s="18" t="s">
        <v>86</v>
      </c>
      <c r="D33" s="12" t="s">
        <v>32</v>
      </c>
      <c r="E33" s="2"/>
      <c r="F33" s="2"/>
      <c r="G33" s="12"/>
      <c r="H33" s="12"/>
      <c r="I33" s="2"/>
      <c r="J33" s="2"/>
      <c r="K33" s="2"/>
      <c r="L33" s="2"/>
      <c r="M33" s="2"/>
      <c r="N33" s="2"/>
      <c r="O33" s="2"/>
      <c r="P33" s="2"/>
      <c r="Q33" s="2"/>
      <c r="R33" s="6"/>
      <c r="S33" s="6"/>
    </row>
    <row r="34" ht="12.75" customHeight="1">
      <c r="A34" s="12" t="s">
        <v>110</v>
      </c>
      <c r="B34" s="2" t="s">
        <v>56</v>
      </c>
      <c r="C34" s="18" t="s">
        <v>86</v>
      </c>
      <c r="D34" s="12" t="s">
        <v>32</v>
      </c>
      <c r="E34" s="2"/>
      <c r="F34" s="2"/>
      <c r="G34" s="2"/>
      <c r="H34" s="12"/>
      <c r="I34" s="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</row>
    <row r="35" ht="15.0" customHeight="1">
      <c r="A35" s="12" t="s">
        <v>52</v>
      </c>
      <c r="B35" s="2" t="s">
        <v>50</v>
      </c>
      <c r="C35" s="18" t="s">
        <v>86</v>
      </c>
      <c r="D35" s="12" t="s">
        <v>32</v>
      </c>
      <c r="E35" s="2"/>
      <c r="F35" s="2"/>
      <c r="G35" s="2"/>
      <c r="H35" s="1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ht="12.75" customHeight="1">
      <c r="A36" s="12" t="s">
        <v>37</v>
      </c>
      <c r="B36" s="2" t="s">
        <v>78</v>
      </c>
      <c r="C36" s="18" t="s">
        <v>86</v>
      </c>
      <c r="D36" s="12" t="s">
        <v>32</v>
      </c>
      <c r="E36" s="2"/>
      <c r="F36" s="2"/>
      <c r="G36" s="2"/>
      <c r="H36" s="12"/>
      <c r="I36" s="2"/>
      <c r="J36" s="2"/>
      <c r="K36" s="2"/>
      <c r="L36" s="2"/>
      <c r="M36" s="2"/>
      <c r="N36" s="2"/>
      <c r="O36" s="2"/>
      <c r="P36" s="2"/>
      <c r="Q36" s="2"/>
      <c r="R36" s="6"/>
      <c r="S36" s="6"/>
    </row>
    <row r="37" ht="12.75" customHeight="1">
      <c r="A37" s="12" t="s">
        <v>44</v>
      </c>
      <c r="B37" s="2" t="s">
        <v>26</v>
      </c>
      <c r="C37" s="18" t="s">
        <v>86</v>
      </c>
      <c r="D37" s="12" t="s">
        <v>32</v>
      </c>
      <c r="E37" s="2"/>
      <c r="F37" s="2"/>
      <c r="G37" s="2"/>
      <c r="H37" s="12"/>
      <c r="I37" s="2"/>
      <c r="J37" s="2"/>
      <c r="K37" s="2"/>
      <c r="L37" s="2"/>
      <c r="M37" s="2"/>
      <c r="N37" s="2"/>
      <c r="O37" s="2"/>
      <c r="P37" s="2"/>
      <c r="Q37" s="2"/>
      <c r="R37" s="6"/>
      <c r="S37" s="6"/>
    </row>
    <row r="38" ht="15.0" customHeight="1">
      <c r="A38" s="12" t="s">
        <v>67</v>
      </c>
      <c r="B38" s="2" t="s">
        <v>26</v>
      </c>
      <c r="C38" s="18" t="s">
        <v>86</v>
      </c>
      <c r="D38" s="12" t="s">
        <v>32</v>
      </c>
      <c r="E38" s="2"/>
      <c r="F38" s="2"/>
      <c r="G38" s="2"/>
      <c r="H38" s="1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ht="12.75" customHeight="1">
      <c r="A39" s="12" t="s">
        <v>87</v>
      </c>
      <c r="B39" s="2" t="s">
        <v>55</v>
      </c>
      <c r="C39" s="18" t="s">
        <v>86</v>
      </c>
      <c r="D39" s="12" t="s">
        <v>32</v>
      </c>
      <c r="E39" s="2"/>
      <c r="F39" s="2"/>
      <c r="G39" s="2"/>
      <c r="H39" s="12"/>
      <c r="I39" s="2"/>
      <c r="J39" s="2"/>
      <c r="K39" s="2"/>
      <c r="L39" s="2"/>
      <c r="M39" s="2"/>
      <c r="N39" s="2"/>
      <c r="O39" s="2"/>
      <c r="P39" s="2"/>
      <c r="Q39" s="2"/>
      <c r="R39" s="6"/>
      <c r="S39" s="6"/>
    </row>
    <row r="40" ht="12.75" customHeight="1">
      <c r="A40" s="12" t="s">
        <v>97</v>
      </c>
      <c r="B40" s="2" t="s">
        <v>59</v>
      </c>
      <c r="C40" s="18" t="s">
        <v>86</v>
      </c>
      <c r="D40" s="12" t="s">
        <v>32</v>
      </c>
      <c r="E40" s="2"/>
      <c r="F40" s="2"/>
      <c r="G40" s="2"/>
      <c r="H40" s="12"/>
      <c r="I40" s="2"/>
      <c r="J40" s="2"/>
      <c r="K40" s="20"/>
      <c r="L40" s="20"/>
      <c r="M40" s="20"/>
      <c r="N40" s="20"/>
      <c r="O40" s="20"/>
      <c r="P40" s="20"/>
      <c r="Q40" s="20"/>
      <c r="R40" s="20" t="s">
        <v>118</v>
      </c>
      <c r="S40" s="20"/>
      <c r="T40" s="20"/>
      <c r="U40" s="2"/>
      <c r="V40" s="2"/>
      <c r="W40" s="2"/>
      <c r="X40" s="2"/>
      <c r="Y40" s="2"/>
      <c r="Z40" s="2"/>
    </row>
    <row r="41" ht="12.75" customHeight="1">
      <c r="A41" s="12" t="s">
        <v>71</v>
      </c>
      <c r="B41" s="2" t="s">
        <v>26</v>
      </c>
      <c r="C41" s="18" t="s">
        <v>86</v>
      </c>
      <c r="D41" s="12" t="s">
        <v>32</v>
      </c>
      <c r="E41" s="2"/>
      <c r="F41" s="2"/>
      <c r="G41" s="2"/>
      <c r="H41" s="12"/>
      <c r="I41" s="2"/>
      <c r="J41" s="2"/>
      <c r="K41" s="2"/>
      <c r="L41" s="2"/>
      <c r="M41" s="2"/>
      <c r="N41" s="2"/>
      <c r="O41" s="2"/>
      <c r="P41" s="2"/>
      <c r="Q41" s="2"/>
      <c r="R41" s="6"/>
      <c r="S41" s="6"/>
    </row>
    <row r="42" ht="12.75" customHeight="1">
      <c r="A42" s="12" t="s">
        <v>57</v>
      </c>
      <c r="B42" s="2" t="s">
        <v>74</v>
      </c>
      <c r="C42" s="18" t="s">
        <v>86</v>
      </c>
      <c r="D42" s="12" t="s">
        <v>32</v>
      </c>
      <c r="E42" s="2"/>
      <c r="F42" s="2"/>
      <c r="G42" s="2"/>
      <c r="H42" s="12"/>
      <c r="I42" s="2"/>
      <c r="J42" s="2"/>
      <c r="K42" s="2"/>
      <c r="L42" s="2"/>
      <c r="M42" s="2"/>
      <c r="N42" s="2"/>
      <c r="O42" s="2"/>
      <c r="P42" s="2"/>
      <c r="Q42" s="2"/>
      <c r="R42" s="6"/>
      <c r="S42" s="6"/>
    </row>
    <row r="43" ht="12.75" customHeight="1">
      <c r="A43" s="12" t="s">
        <v>65</v>
      </c>
      <c r="B43" s="2" t="s">
        <v>78</v>
      </c>
      <c r="C43" s="18" t="s">
        <v>86</v>
      </c>
      <c r="D43" s="12" t="s">
        <v>32</v>
      </c>
      <c r="E43" s="2"/>
      <c r="F43" s="2"/>
      <c r="G43" s="2"/>
      <c r="H43" s="2"/>
      <c r="I43" s="12"/>
      <c r="J43" s="2"/>
      <c r="K43" s="2"/>
      <c r="L43" s="2"/>
      <c r="M43" s="2"/>
      <c r="N43" s="2"/>
      <c r="O43" s="2"/>
      <c r="P43" s="2"/>
      <c r="Q43" s="2"/>
      <c r="R43" s="6"/>
      <c r="S43" s="6"/>
    </row>
    <row r="44" ht="12.75" customHeight="1">
      <c r="A44" s="12" t="s">
        <v>121</v>
      </c>
      <c r="B44" s="2" t="s">
        <v>26</v>
      </c>
      <c r="C44" s="18" t="s">
        <v>122</v>
      </c>
      <c r="D44" s="12" t="s">
        <v>32</v>
      </c>
      <c r="E44" s="2"/>
      <c r="F44" s="2"/>
      <c r="G44" s="2"/>
      <c r="H44" s="2"/>
      <c r="I44" s="12"/>
      <c r="J44" s="2"/>
      <c r="K44" s="2"/>
      <c r="L44" s="2"/>
      <c r="M44" s="2"/>
      <c r="N44" s="2"/>
      <c r="O44" s="2"/>
      <c r="P44" s="2"/>
      <c r="Q44" s="2"/>
      <c r="R44" s="6"/>
      <c r="S44" s="6"/>
    </row>
    <row r="45" ht="12.75" customHeight="1">
      <c r="A45" s="12" t="s">
        <v>111</v>
      </c>
      <c r="B45" s="2" t="s">
        <v>48</v>
      </c>
      <c r="C45" s="18" t="s">
        <v>43</v>
      </c>
      <c r="D45" s="12" t="s">
        <v>32</v>
      </c>
      <c r="E45" s="12"/>
      <c r="F45" s="12"/>
      <c r="G45" s="2"/>
      <c r="H45" s="12"/>
      <c r="I45" s="2"/>
      <c r="J45" s="2"/>
      <c r="K45" s="2"/>
      <c r="L45" s="2"/>
      <c r="M45" s="2"/>
      <c r="N45" s="2"/>
      <c r="O45" s="2"/>
      <c r="P45" s="2"/>
      <c r="Q45" s="2"/>
      <c r="R45" s="6"/>
      <c r="S45" s="6"/>
    </row>
    <row r="46" ht="12.75" customHeight="1">
      <c r="A46" s="12" t="s">
        <v>83</v>
      </c>
      <c r="B46" s="2" t="s">
        <v>105</v>
      </c>
      <c r="C46" s="18" t="s">
        <v>43</v>
      </c>
      <c r="D46" s="12" t="s">
        <v>32</v>
      </c>
      <c r="E46" s="12"/>
      <c r="F46" s="2"/>
      <c r="G46" s="2"/>
      <c r="H46" s="12"/>
      <c r="I46" s="2"/>
      <c r="J46" s="2"/>
      <c r="K46" s="2"/>
      <c r="L46" s="2"/>
      <c r="M46" s="2"/>
      <c r="N46" s="2"/>
      <c r="O46" s="2"/>
      <c r="P46" s="2"/>
      <c r="Q46" s="2"/>
      <c r="R46" s="6"/>
      <c r="S46" s="6"/>
    </row>
    <row r="47" ht="12.75" customHeight="1">
      <c r="A47" s="34" t="s">
        <v>103</v>
      </c>
      <c r="B47" s="35" t="s">
        <v>55</v>
      </c>
      <c r="C47" s="35" t="s">
        <v>93</v>
      </c>
      <c r="D47" s="34" t="s">
        <v>131</v>
      </c>
      <c r="E47" s="2"/>
      <c r="F47" s="2"/>
      <c r="G47" s="2"/>
      <c r="H47" s="2"/>
      <c r="I47" s="12"/>
      <c r="J47" s="2"/>
      <c r="K47" s="2"/>
      <c r="L47" s="2"/>
      <c r="M47" s="2"/>
      <c r="N47" s="2"/>
      <c r="O47" s="2"/>
      <c r="P47" s="2"/>
      <c r="Q47" s="2"/>
      <c r="R47" s="6"/>
      <c r="S47" s="6"/>
    </row>
    <row r="48" ht="12.75" customHeight="1">
      <c r="A48" s="12"/>
      <c r="B48" s="2"/>
      <c r="C48" s="2"/>
      <c r="D48" s="2"/>
      <c r="E48" s="2"/>
      <c r="F48" s="2"/>
      <c r="G48" s="2"/>
      <c r="H48" s="2"/>
      <c r="I48" s="2"/>
      <c r="J48" s="12"/>
      <c r="K48" s="2"/>
      <c r="L48" s="2"/>
      <c r="M48" s="2"/>
      <c r="N48" s="2"/>
      <c r="O48" s="2"/>
      <c r="P48" s="2"/>
      <c r="Q48" s="2"/>
      <c r="R48" s="6"/>
      <c r="S48" s="6"/>
    </row>
    <row r="49" ht="12.75" customHeight="1">
      <c r="A49" s="12"/>
      <c r="B49" s="2"/>
      <c r="C49" s="2"/>
      <c r="D49" s="2"/>
      <c r="E49" s="12"/>
      <c r="F49" s="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6"/>
      <c r="S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6.14"/>
    <col customWidth="1" min="2" max="2" width="12.86"/>
    <col customWidth="1" min="3" max="3" width="15.29"/>
    <col customWidth="1" min="4" max="4" width="14.71"/>
    <col customWidth="1" min="5" max="5" width="15.0"/>
    <col customWidth="1" min="6" max="6" width="15.71"/>
    <col customWidth="1" min="7" max="7" width="15.43"/>
    <col customWidth="1" min="8" max="9" width="15.71"/>
    <col customWidth="1" min="10" max="10" width="15.57"/>
    <col customWidth="1" min="11" max="11" width="16.71"/>
    <col customWidth="1" min="12" max="12" width="14.43"/>
    <col customWidth="1" min="13" max="13" width="15.71"/>
    <col customWidth="1" min="14" max="14" width="15.0"/>
    <col customWidth="1" min="15" max="15" width="14.43"/>
    <col customWidth="1" min="16" max="16" width="12.14"/>
    <col customWidth="1" min="17" max="17" width="14.57"/>
    <col customWidth="1" min="18" max="18" width="14.86"/>
    <col customWidth="1" min="19" max="19" width="13.71"/>
    <col customWidth="1" min="20" max="20" width="15.0"/>
    <col customWidth="1" min="21" max="21" width="15.29"/>
    <col customWidth="1" min="22" max="22" width="12.43"/>
    <col customWidth="1" min="23" max="26" width="8.71"/>
  </cols>
  <sheetData>
    <row r="1" ht="15.0" customHeight="1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13.5" customHeight="1">
      <c r="A3" s="9" t="s">
        <v>3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6"/>
      <c r="R3" s="6"/>
      <c r="S3" s="6"/>
      <c r="T3" s="6"/>
      <c r="U3" s="6"/>
      <c r="V3" s="6"/>
    </row>
    <row r="4" ht="3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2.75" customHeight="1">
      <c r="A5" s="12" t="s">
        <v>22</v>
      </c>
      <c r="B5" s="14" t="s">
        <v>26</v>
      </c>
      <c r="C5" s="18" t="s">
        <v>31</v>
      </c>
      <c r="D5" s="12" t="s">
        <v>32</v>
      </c>
      <c r="E5" s="14"/>
      <c r="F5" s="14"/>
      <c r="G5" s="2"/>
      <c r="H5" s="2"/>
      <c r="I5" s="2"/>
      <c r="J5" s="2"/>
      <c r="K5" s="2"/>
      <c r="L5" s="2"/>
      <c r="M5" s="12"/>
      <c r="N5" s="20"/>
      <c r="O5" s="20"/>
      <c r="P5" s="20"/>
      <c r="Q5" s="6"/>
      <c r="R5" s="6"/>
      <c r="S5" s="6"/>
      <c r="T5" s="6"/>
      <c r="U5" s="6"/>
      <c r="V5" s="6"/>
    </row>
    <row r="6" ht="12.75" customHeight="1">
      <c r="A6" s="12" t="s">
        <v>34</v>
      </c>
      <c r="B6" s="14" t="s">
        <v>26</v>
      </c>
      <c r="C6" s="18" t="s">
        <v>31</v>
      </c>
      <c r="D6" s="12" t="s">
        <v>32</v>
      </c>
      <c r="E6" s="2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"/>
      <c r="R6" s="6"/>
      <c r="S6" s="6"/>
      <c r="T6" s="6"/>
      <c r="U6" s="6"/>
      <c r="V6" s="6"/>
    </row>
    <row r="7" ht="12.75" customHeight="1">
      <c r="A7" s="12" t="s">
        <v>35</v>
      </c>
      <c r="B7" s="14" t="s">
        <v>36</v>
      </c>
      <c r="C7" s="18" t="s">
        <v>31</v>
      </c>
      <c r="D7" s="12" t="s">
        <v>32</v>
      </c>
      <c r="E7" s="22"/>
      <c r="F7" s="2"/>
      <c r="G7" s="2"/>
      <c r="H7" s="2"/>
      <c r="I7" s="2"/>
      <c r="J7" s="2"/>
      <c r="K7" s="2"/>
      <c r="L7" s="20"/>
      <c r="M7" s="20"/>
      <c r="N7" s="20"/>
      <c r="O7" s="20"/>
      <c r="P7" s="20"/>
      <c r="Q7" s="6"/>
      <c r="R7" s="6"/>
      <c r="S7" s="6"/>
      <c r="T7" s="6"/>
      <c r="U7" s="6"/>
      <c r="V7" s="6"/>
    </row>
    <row r="8" ht="12.75" customHeight="1">
      <c r="A8" s="12" t="s">
        <v>37</v>
      </c>
      <c r="B8" s="14" t="s">
        <v>26</v>
      </c>
      <c r="C8" s="18" t="s">
        <v>31</v>
      </c>
      <c r="D8" s="12" t="s">
        <v>32</v>
      </c>
      <c r="E8" s="22"/>
      <c r="F8" s="14"/>
      <c r="G8" s="24"/>
      <c r="H8" s="24"/>
      <c r="I8" s="24"/>
      <c r="J8" s="24"/>
      <c r="K8" s="24"/>
      <c r="L8" s="20"/>
      <c r="M8" s="20"/>
      <c r="N8" s="20"/>
      <c r="O8" s="20"/>
      <c r="P8" s="20"/>
      <c r="Q8" s="6"/>
      <c r="R8" s="6"/>
      <c r="S8" s="6"/>
      <c r="T8" s="6"/>
      <c r="U8" s="6"/>
      <c r="V8" s="6"/>
    </row>
    <row r="9" ht="12.75" customHeight="1">
      <c r="A9" s="12" t="s">
        <v>33</v>
      </c>
      <c r="B9" s="14" t="s">
        <v>26</v>
      </c>
      <c r="C9" s="25" t="s">
        <v>41</v>
      </c>
      <c r="D9" s="12" t="s">
        <v>32</v>
      </c>
      <c r="E9" s="2"/>
      <c r="F9" s="2"/>
      <c r="G9" s="2"/>
      <c r="H9" s="2"/>
      <c r="I9" s="22"/>
      <c r="J9" s="2"/>
      <c r="K9" s="2"/>
      <c r="L9" s="2"/>
      <c r="M9" s="2"/>
      <c r="N9" s="2"/>
      <c r="O9" s="2"/>
      <c r="P9" s="2"/>
      <c r="Q9" s="6"/>
      <c r="R9" s="6"/>
      <c r="S9" s="6"/>
      <c r="T9" s="6"/>
      <c r="U9" s="6"/>
      <c r="V9" s="6"/>
    </row>
    <row r="10" ht="12.75" customHeight="1">
      <c r="A10" s="12" t="s">
        <v>47</v>
      </c>
      <c r="B10" s="14" t="s">
        <v>36</v>
      </c>
      <c r="C10" s="2" t="s">
        <v>48</v>
      </c>
      <c r="D10" s="18" t="s">
        <v>41</v>
      </c>
      <c r="E10" s="12" t="s">
        <v>32</v>
      </c>
      <c r="F10" s="24"/>
      <c r="G10" s="24"/>
      <c r="H10" s="24"/>
      <c r="I10" s="24"/>
      <c r="J10" s="24"/>
      <c r="K10" s="24"/>
      <c r="L10" s="20"/>
      <c r="M10" s="20"/>
      <c r="N10" s="20"/>
      <c r="O10" s="20"/>
      <c r="P10" s="20"/>
      <c r="Q10" s="6"/>
      <c r="R10" s="6"/>
      <c r="S10" s="6"/>
      <c r="T10" s="6"/>
      <c r="U10" s="6"/>
      <c r="V10" s="6"/>
    </row>
    <row r="11" ht="12.75" customHeight="1">
      <c r="A11" s="12" t="s">
        <v>27</v>
      </c>
      <c r="B11" s="14" t="s">
        <v>26</v>
      </c>
      <c r="C11" s="2" t="s">
        <v>48</v>
      </c>
      <c r="D11" s="18" t="s">
        <v>41</v>
      </c>
      <c r="E11" s="12" t="s">
        <v>32</v>
      </c>
      <c r="F11" s="14"/>
      <c r="G11" s="2"/>
      <c r="H11" s="22"/>
      <c r="I11" s="27"/>
      <c r="J11" s="24"/>
      <c r="K11" s="24"/>
      <c r="L11" s="20"/>
      <c r="M11" s="20"/>
      <c r="N11" s="20"/>
      <c r="O11" s="20"/>
      <c r="P11" s="20"/>
      <c r="Q11" s="6"/>
      <c r="R11" s="6"/>
      <c r="S11" s="6"/>
      <c r="T11" s="6"/>
      <c r="U11" s="6"/>
      <c r="V11" s="6"/>
    </row>
    <row r="12" ht="12.75" customHeight="1">
      <c r="A12" s="12" t="s">
        <v>49</v>
      </c>
      <c r="B12" s="14" t="s">
        <v>50</v>
      </c>
      <c r="C12" s="2" t="s">
        <v>36</v>
      </c>
      <c r="D12" s="25" t="s">
        <v>41</v>
      </c>
      <c r="E12" s="12" t="s">
        <v>32</v>
      </c>
      <c r="F12" s="14"/>
      <c r="G12" s="2"/>
      <c r="H12" s="22"/>
      <c r="I12" s="2"/>
      <c r="J12" s="2"/>
      <c r="K12" s="2"/>
      <c r="L12" s="2"/>
      <c r="M12" s="2"/>
      <c r="N12" s="2"/>
      <c r="O12" s="2"/>
      <c r="P12" s="2"/>
      <c r="Q12" s="6"/>
      <c r="R12" s="6"/>
      <c r="S12" s="6"/>
      <c r="T12" s="6"/>
      <c r="U12" s="6"/>
      <c r="V12" s="6"/>
    </row>
    <row r="13" ht="12.75" customHeight="1">
      <c r="A13" s="12" t="s">
        <v>51</v>
      </c>
      <c r="B13" s="14" t="s">
        <v>36</v>
      </c>
      <c r="C13" s="2" t="s">
        <v>48</v>
      </c>
      <c r="D13" s="18" t="s">
        <v>41</v>
      </c>
      <c r="E13" s="12" t="s">
        <v>32</v>
      </c>
      <c r="F13" s="2"/>
      <c r="G13" s="2"/>
      <c r="H13" s="2"/>
      <c r="I13" s="22"/>
      <c r="J13" s="27"/>
      <c r="K13" s="27"/>
      <c r="L13" s="20"/>
      <c r="M13" s="20"/>
      <c r="N13" s="20"/>
      <c r="O13" s="20"/>
      <c r="P13" s="20"/>
      <c r="Q13" s="6"/>
      <c r="R13" s="6"/>
      <c r="S13" s="6"/>
      <c r="T13" s="6"/>
      <c r="U13" s="6"/>
      <c r="V13" s="6"/>
    </row>
    <row r="14" ht="12.75" customHeight="1">
      <c r="A14" s="12" t="s">
        <v>52</v>
      </c>
      <c r="B14" s="14" t="s">
        <v>26</v>
      </c>
      <c r="C14" s="2" t="s">
        <v>36</v>
      </c>
      <c r="D14" s="25" t="s">
        <v>41</v>
      </c>
      <c r="E14" s="12" t="s">
        <v>32</v>
      </c>
      <c r="F14" s="2"/>
      <c r="G14" s="14"/>
      <c r="H14" s="14"/>
      <c r="I14" s="22"/>
      <c r="J14" s="27"/>
      <c r="K14" s="2"/>
      <c r="L14" s="2"/>
      <c r="M14" s="2"/>
      <c r="N14" s="2"/>
      <c r="O14" s="2"/>
      <c r="P14" s="2"/>
      <c r="Q14" s="6"/>
      <c r="R14" s="6"/>
      <c r="S14" s="6"/>
      <c r="T14" s="6"/>
      <c r="U14" s="6"/>
      <c r="V14" s="6"/>
    </row>
    <row r="15" ht="12.75" customHeight="1">
      <c r="A15" s="12" t="s">
        <v>44</v>
      </c>
      <c r="B15" s="14" t="s">
        <v>36</v>
      </c>
      <c r="C15" s="2" t="s">
        <v>54</v>
      </c>
      <c r="D15" s="25" t="s">
        <v>41</v>
      </c>
      <c r="E15" s="12" t="s">
        <v>32</v>
      </c>
      <c r="F15" s="14"/>
      <c r="G15" s="2"/>
      <c r="H15" s="14"/>
      <c r="I15" s="22"/>
      <c r="J15" s="27"/>
      <c r="K15" s="27"/>
      <c r="L15" s="20"/>
      <c r="M15" s="20"/>
      <c r="N15" s="20"/>
      <c r="O15" s="20"/>
      <c r="P15" s="20"/>
      <c r="Q15" s="6"/>
      <c r="R15" s="6"/>
      <c r="S15" s="6"/>
      <c r="T15" s="6"/>
      <c r="U15" s="6"/>
      <c r="V15" s="6"/>
    </row>
    <row r="16" ht="12.75" customHeight="1">
      <c r="A16" s="12" t="s">
        <v>57</v>
      </c>
      <c r="B16" s="14" t="s">
        <v>36</v>
      </c>
      <c r="C16" s="2" t="s">
        <v>43</v>
      </c>
      <c r="D16" s="18" t="s">
        <v>41</v>
      </c>
      <c r="E16" s="12" t="s">
        <v>32</v>
      </c>
      <c r="F16" s="14"/>
      <c r="G16" s="24"/>
      <c r="H16" s="24"/>
      <c r="I16" s="24"/>
      <c r="J16" s="24"/>
      <c r="K16" s="24"/>
      <c r="L16" s="20"/>
      <c r="M16" s="20"/>
      <c r="N16" s="20"/>
      <c r="O16" s="20"/>
      <c r="P16" s="20"/>
      <c r="Q16" s="6"/>
      <c r="R16" s="6"/>
      <c r="S16" s="6"/>
      <c r="T16" s="6"/>
      <c r="U16" s="6"/>
      <c r="V16" s="6"/>
    </row>
    <row r="17" ht="12.75" customHeight="1">
      <c r="A17" s="12" t="s">
        <v>60</v>
      </c>
      <c r="B17" s="14" t="s">
        <v>59</v>
      </c>
      <c r="C17" s="2" t="s">
        <v>50</v>
      </c>
      <c r="D17" s="25" t="s">
        <v>41</v>
      </c>
      <c r="E17" s="12" t="s">
        <v>32</v>
      </c>
      <c r="F17" s="14"/>
      <c r="G17" s="24"/>
      <c r="H17" s="24"/>
      <c r="I17" s="24"/>
      <c r="J17" s="24"/>
      <c r="K17" s="24"/>
      <c r="L17" s="20"/>
      <c r="M17" s="20"/>
      <c r="N17" s="20"/>
      <c r="O17" s="20"/>
      <c r="P17" s="20"/>
      <c r="Q17" s="6"/>
      <c r="R17" s="6"/>
      <c r="S17" s="6"/>
      <c r="T17" s="6"/>
      <c r="U17" s="6"/>
      <c r="V17" s="6"/>
    </row>
    <row r="18" ht="12.75" customHeight="1">
      <c r="A18" s="12" t="s">
        <v>61</v>
      </c>
      <c r="B18" s="14" t="s">
        <v>36</v>
      </c>
      <c r="C18" s="2" t="s">
        <v>54</v>
      </c>
      <c r="D18" s="25" t="s">
        <v>63</v>
      </c>
      <c r="E18" s="12" t="s">
        <v>32</v>
      </c>
      <c r="F18" s="14"/>
      <c r="G18" s="14"/>
      <c r="H18" s="14"/>
      <c r="I18" s="14"/>
      <c r="J18" s="14"/>
      <c r="K18" s="14"/>
      <c r="L18" s="2"/>
      <c r="M18" s="2"/>
      <c r="N18" s="2"/>
      <c r="O18" s="2"/>
      <c r="P18" s="2"/>
      <c r="Q18" s="6"/>
      <c r="R18" s="6"/>
      <c r="S18" s="6"/>
      <c r="T18" s="6"/>
      <c r="U18" s="6"/>
      <c r="V18" s="6"/>
    </row>
    <row r="19" ht="12.75" customHeight="1">
      <c r="A19" s="12" t="s">
        <v>65</v>
      </c>
      <c r="B19" s="14" t="s">
        <v>26</v>
      </c>
      <c r="C19" s="2" t="s">
        <v>43</v>
      </c>
      <c r="D19" s="25" t="s">
        <v>66</v>
      </c>
      <c r="E19" s="12" t="s">
        <v>32</v>
      </c>
      <c r="F19" s="14"/>
      <c r="G19" s="2"/>
      <c r="H19" s="14"/>
      <c r="I19" s="14"/>
      <c r="J19" s="2"/>
      <c r="K19" s="14"/>
      <c r="L19" s="2"/>
      <c r="M19" s="20"/>
      <c r="N19" s="20"/>
      <c r="O19" s="20"/>
      <c r="P19" s="20"/>
      <c r="Q19" s="6"/>
      <c r="R19" s="6"/>
      <c r="S19" s="6"/>
      <c r="T19" s="6"/>
      <c r="U19" s="6"/>
      <c r="V19" s="6"/>
    </row>
    <row r="20" ht="12.75" customHeight="1">
      <c r="A20" s="12" t="s">
        <v>67</v>
      </c>
      <c r="B20" s="14" t="s">
        <v>26</v>
      </c>
      <c r="C20" s="2" t="s">
        <v>43</v>
      </c>
      <c r="D20" s="14" t="s">
        <v>50</v>
      </c>
      <c r="E20" s="25" t="s">
        <v>54</v>
      </c>
      <c r="F20" s="22" t="s">
        <v>32</v>
      </c>
      <c r="G20" s="2"/>
      <c r="H20" s="14"/>
      <c r="I20" s="14"/>
      <c r="J20" s="14"/>
      <c r="K20" s="2"/>
      <c r="L20" s="2"/>
      <c r="M20" s="20"/>
      <c r="N20" s="20"/>
      <c r="O20" s="20"/>
      <c r="P20" s="20"/>
      <c r="Q20" s="6"/>
      <c r="R20" s="6"/>
      <c r="S20" s="6"/>
      <c r="T20" s="6"/>
      <c r="U20" s="6"/>
      <c r="V20" s="6"/>
    </row>
    <row r="21" ht="12.75" customHeight="1">
      <c r="A21" s="12" t="s">
        <v>71</v>
      </c>
      <c r="B21" s="14" t="s">
        <v>26</v>
      </c>
      <c r="C21" s="2" t="s">
        <v>36</v>
      </c>
      <c r="D21" s="14" t="s">
        <v>50</v>
      </c>
      <c r="E21" s="25" t="s">
        <v>54</v>
      </c>
      <c r="F21" s="22" t="s">
        <v>32</v>
      </c>
      <c r="G21" s="14"/>
      <c r="H21" s="14"/>
      <c r="I21" s="14"/>
      <c r="J21" s="14"/>
      <c r="K21" s="12"/>
      <c r="L21" s="20"/>
      <c r="M21" s="20"/>
      <c r="N21" s="20"/>
      <c r="O21" s="20"/>
      <c r="P21" s="20"/>
      <c r="Q21" s="6"/>
      <c r="R21" s="6"/>
      <c r="S21" s="6"/>
      <c r="T21" s="6"/>
      <c r="U21" s="6"/>
      <c r="V21" s="6"/>
    </row>
    <row r="22" ht="12.75" customHeight="1">
      <c r="A22" s="12" t="s">
        <v>58</v>
      </c>
      <c r="B22" s="14" t="s">
        <v>26</v>
      </c>
      <c r="C22" s="2" t="s">
        <v>43</v>
      </c>
      <c r="D22" s="2" t="s">
        <v>74</v>
      </c>
      <c r="E22" s="18" t="s">
        <v>31</v>
      </c>
      <c r="F22" s="22" t="s">
        <v>32</v>
      </c>
      <c r="G22" s="24"/>
      <c r="H22" s="24"/>
      <c r="I22" s="24"/>
      <c r="J22" s="24"/>
      <c r="K22" s="24"/>
      <c r="L22" s="20"/>
      <c r="M22" s="20"/>
      <c r="N22" s="20"/>
      <c r="O22" s="20"/>
      <c r="P22" s="20"/>
      <c r="Q22" s="6"/>
      <c r="R22" s="6"/>
      <c r="S22" s="6"/>
      <c r="T22" s="6"/>
      <c r="U22" s="6"/>
      <c r="V22" s="6"/>
    </row>
    <row r="23" ht="12.75" customHeight="1">
      <c r="A23" s="12" t="s">
        <v>77</v>
      </c>
      <c r="B23" s="14" t="s">
        <v>43</v>
      </c>
      <c r="C23" s="2" t="s">
        <v>74</v>
      </c>
      <c r="D23" s="14" t="s">
        <v>50</v>
      </c>
      <c r="E23" s="25" t="s">
        <v>31</v>
      </c>
      <c r="F23" s="22" t="s">
        <v>32</v>
      </c>
      <c r="G23" s="27"/>
      <c r="H23" s="27"/>
      <c r="I23" s="27"/>
      <c r="J23" s="27"/>
      <c r="K23" s="27"/>
      <c r="L23" s="27"/>
      <c r="M23" s="20"/>
      <c r="N23" s="20"/>
      <c r="O23" s="20"/>
      <c r="P23" s="20"/>
      <c r="Q23" s="6"/>
      <c r="R23" s="6"/>
      <c r="S23" s="6"/>
      <c r="T23" s="6"/>
      <c r="U23" s="6"/>
      <c r="V23" s="6"/>
    </row>
    <row r="24" ht="12.75" customHeight="1">
      <c r="A24" s="12" t="s">
        <v>80</v>
      </c>
      <c r="B24" s="14" t="s">
        <v>26</v>
      </c>
      <c r="C24" s="2" t="s">
        <v>50</v>
      </c>
      <c r="D24" s="14" t="s">
        <v>54</v>
      </c>
      <c r="E24" s="18" t="s">
        <v>36</v>
      </c>
      <c r="F24" s="22" t="s">
        <v>32</v>
      </c>
      <c r="G24" s="2"/>
      <c r="H24" s="14"/>
      <c r="I24" s="2"/>
      <c r="J24" s="12"/>
      <c r="K24" s="2"/>
      <c r="L24" s="12"/>
      <c r="M24" s="20"/>
      <c r="N24" s="20"/>
      <c r="O24" s="20"/>
      <c r="P24" s="20"/>
      <c r="Q24" s="6"/>
      <c r="R24" s="6"/>
      <c r="S24" s="6"/>
      <c r="T24" s="6"/>
      <c r="U24" s="6"/>
      <c r="V24" s="6"/>
    </row>
    <row r="25" ht="12.75" customHeight="1">
      <c r="A25" s="12" t="s">
        <v>42</v>
      </c>
      <c r="B25" s="14" t="s">
        <v>81</v>
      </c>
      <c r="C25" s="2" t="s">
        <v>50</v>
      </c>
      <c r="D25" s="2" t="s">
        <v>54</v>
      </c>
      <c r="E25" s="18" t="s">
        <v>36</v>
      </c>
      <c r="F25" s="22" t="s">
        <v>32</v>
      </c>
      <c r="G25" s="14"/>
      <c r="H25" s="2"/>
      <c r="I25" s="14"/>
      <c r="J25" s="14"/>
      <c r="K25" s="14"/>
      <c r="L25" s="12"/>
      <c r="M25" s="2"/>
      <c r="N25" s="2"/>
      <c r="O25" s="2"/>
      <c r="P25" s="2"/>
      <c r="Q25" s="6"/>
      <c r="R25" s="6"/>
      <c r="S25" s="6"/>
      <c r="T25" s="6"/>
      <c r="U25" s="6"/>
      <c r="V25" s="6"/>
    </row>
    <row r="26" ht="12.75" customHeight="1">
      <c r="A26" s="12" t="s">
        <v>83</v>
      </c>
      <c r="B26" s="14" t="s">
        <v>26</v>
      </c>
      <c r="C26" s="2" t="s">
        <v>50</v>
      </c>
      <c r="D26" s="14" t="s">
        <v>54</v>
      </c>
      <c r="E26" s="25" t="s">
        <v>36</v>
      </c>
      <c r="F26" s="22" t="s">
        <v>32</v>
      </c>
      <c r="G26" s="14"/>
      <c r="H26" s="14"/>
      <c r="I26" s="14"/>
      <c r="J26" s="14"/>
      <c r="K26" s="14"/>
      <c r="L26" s="12"/>
      <c r="M26" s="20"/>
      <c r="N26" s="20"/>
      <c r="O26" s="20"/>
      <c r="P26" s="20"/>
      <c r="Q26" s="6"/>
      <c r="R26" s="6"/>
      <c r="S26" s="6"/>
      <c r="T26" s="6"/>
      <c r="U26" s="6"/>
      <c r="V26" s="6"/>
    </row>
    <row r="27" ht="12.75" customHeight="1">
      <c r="A27" s="12" t="s">
        <v>72</v>
      </c>
      <c r="B27" s="14" t="s">
        <v>26</v>
      </c>
      <c r="C27" s="2" t="s">
        <v>50</v>
      </c>
      <c r="D27" s="14" t="s">
        <v>54</v>
      </c>
      <c r="E27" s="25" t="s">
        <v>36</v>
      </c>
      <c r="F27" s="22" t="s">
        <v>32</v>
      </c>
      <c r="G27" s="2"/>
      <c r="H27" s="14"/>
      <c r="I27" s="14"/>
      <c r="J27" s="14"/>
      <c r="K27" s="14"/>
      <c r="L27" s="12"/>
      <c r="M27" s="2"/>
      <c r="N27" s="2"/>
      <c r="O27" s="2"/>
      <c r="P27" s="2"/>
      <c r="Q27" s="6"/>
      <c r="R27" s="6"/>
      <c r="S27" s="6"/>
      <c r="T27" s="6"/>
      <c r="U27" s="6"/>
      <c r="V27" s="6"/>
    </row>
    <row r="28" ht="12.75" customHeight="1">
      <c r="A28" s="12" t="s">
        <v>85</v>
      </c>
      <c r="B28" s="14" t="s">
        <v>81</v>
      </c>
      <c r="C28" s="2" t="s">
        <v>59</v>
      </c>
      <c r="D28" s="14" t="s">
        <v>54</v>
      </c>
      <c r="E28" s="2" t="s">
        <v>50</v>
      </c>
      <c r="F28" s="25" t="s">
        <v>48</v>
      </c>
      <c r="G28" s="22" t="s">
        <v>32</v>
      </c>
      <c r="H28" s="22"/>
      <c r="I28" s="24"/>
      <c r="J28" s="24"/>
      <c r="K28" s="24"/>
      <c r="L28" s="20"/>
      <c r="M28" s="20"/>
      <c r="N28" s="20"/>
      <c r="O28" s="20"/>
      <c r="P28" s="20"/>
      <c r="Q28" s="6"/>
      <c r="R28" s="6"/>
      <c r="S28" s="6"/>
      <c r="T28" s="6"/>
      <c r="U28" s="6"/>
      <c r="V28" s="6"/>
    </row>
    <row r="29" ht="12.75" customHeight="1">
      <c r="A29" s="12" t="s">
        <v>87</v>
      </c>
      <c r="B29" s="14" t="s">
        <v>36</v>
      </c>
      <c r="C29" s="2" t="s">
        <v>50</v>
      </c>
      <c r="D29" s="14" t="s">
        <v>26</v>
      </c>
      <c r="E29" s="14" t="s">
        <v>74</v>
      </c>
      <c r="F29" s="14" t="s">
        <v>31</v>
      </c>
      <c r="G29" s="25" t="s">
        <v>54</v>
      </c>
      <c r="H29" s="12" t="s">
        <v>32</v>
      </c>
      <c r="I29" s="24"/>
      <c r="J29" s="24"/>
      <c r="K29" s="24"/>
      <c r="L29" s="20"/>
      <c r="M29" s="20"/>
      <c r="N29" s="20"/>
      <c r="O29" s="20"/>
      <c r="P29" s="20"/>
      <c r="Q29" s="6"/>
      <c r="R29" s="6"/>
      <c r="S29" s="6"/>
      <c r="T29" s="6"/>
      <c r="U29" s="6"/>
      <c r="V29" s="6"/>
    </row>
    <row r="30" ht="12.75" customHeight="1">
      <c r="A30" s="12" t="s">
        <v>91</v>
      </c>
      <c r="B30" s="14" t="s">
        <v>36</v>
      </c>
      <c r="C30" s="2" t="s">
        <v>86</v>
      </c>
      <c r="D30" s="14" t="s">
        <v>26</v>
      </c>
      <c r="E30" s="14" t="s">
        <v>50</v>
      </c>
      <c r="F30" s="14" t="s">
        <v>92</v>
      </c>
      <c r="G30" s="25" t="s">
        <v>30</v>
      </c>
      <c r="H30" s="22" t="s">
        <v>32</v>
      </c>
      <c r="I30" s="2"/>
      <c r="J30" s="12"/>
      <c r="K30" s="2"/>
      <c r="L30" s="12"/>
      <c r="M30" s="20"/>
      <c r="N30" s="20"/>
      <c r="O30" s="20"/>
      <c r="P30" s="20"/>
      <c r="Q30" s="6"/>
      <c r="R30" s="6"/>
      <c r="S30" s="6"/>
      <c r="T30" s="6"/>
      <c r="U30" s="6"/>
      <c r="V30" s="6"/>
    </row>
    <row r="31" ht="12.75" customHeight="1">
      <c r="A31" s="12" t="s">
        <v>84</v>
      </c>
      <c r="B31" s="14" t="s">
        <v>93</v>
      </c>
      <c r="C31" s="2" t="s">
        <v>48</v>
      </c>
      <c r="D31" s="2" t="s">
        <v>26</v>
      </c>
      <c r="E31" s="14" t="s">
        <v>74</v>
      </c>
      <c r="F31" s="14" t="s">
        <v>54</v>
      </c>
      <c r="G31" s="14" t="s">
        <v>31</v>
      </c>
      <c r="H31" s="18" t="s">
        <v>86</v>
      </c>
      <c r="I31" s="12" t="s">
        <v>32</v>
      </c>
      <c r="J31" s="22"/>
      <c r="K31" s="2"/>
      <c r="L31" s="12"/>
      <c r="M31" s="2"/>
      <c r="N31" s="2"/>
      <c r="O31" s="2"/>
      <c r="P31" s="2"/>
      <c r="Q31" s="6"/>
      <c r="R31" s="6"/>
      <c r="S31" s="6"/>
      <c r="T31" s="6"/>
      <c r="U31" s="6"/>
      <c r="V31" s="6"/>
    </row>
    <row r="32" ht="12.75" customHeight="1">
      <c r="A32" s="12" t="s">
        <v>97</v>
      </c>
      <c r="B32" s="14" t="s">
        <v>36</v>
      </c>
      <c r="C32" s="2" t="s">
        <v>43</v>
      </c>
      <c r="D32" s="14" t="s">
        <v>54</v>
      </c>
      <c r="E32" s="2" t="s">
        <v>50</v>
      </c>
      <c r="F32" s="14" t="s">
        <v>31</v>
      </c>
      <c r="G32" s="2" t="s">
        <v>26</v>
      </c>
      <c r="H32" s="25" t="s">
        <v>86</v>
      </c>
      <c r="I32" s="22" t="s">
        <v>32</v>
      </c>
      <c r="J32" s="12"/>
      <c r="K32" s="2"/>
      <c r="L32" s="2"/>
      <c r="M32" s="2"/>
      <c r="N32" s="2"/>
      <c r="O32" s="2"/>
      <c r="P32" s="2"/>
      <c r="Q32" s="6"/>
      <c r="R32" s="6"/>
      <c r="S32" s="6"/>
      <c r="T32" s="6"/>
      <c r="U32" s="6"/>
      <c r="V32" s="6"/>
    </row>
    <row r="33" ht="12.75" customHeight="1">
      <c r="A33" s="12" t="s">
        <v>103</v>
      </c>
      <c r="B33" s="14" t="s">
        <v>31</v>
      </c>
      <c r="C33" s="14" t="s">
        <v>48</v>
      </c>
      <c r="D33" s="2" t="s">
        <v>54</v>
      </c>
      <c r="E33" s="2" t="s">
        <v>50</v>
      </c>
      <c r="F33" s="14" t="s">
        <v>104</v>
      </c>
      <c r="G33" s="14" t="s">
        <v>41</v>
      </c>
      <c r="H33" s="2" t="s">
        <v>26</v>
      </c>
      <c r="I33" s="2" t="s">
        <v>105</v>
      </c>
      <c r="J33" s="24"/>
      <c r="K33" s="24"/>
      <c r="L33" s="20"/>
      <c r="M33" s="20"/>
      <c r="N33" s="20"/>
      <c r="O33" s="20"/>
      <c r="P33" s="20"/>
      <c r="Q33" s="6"/>
      <c r="R33" s="6"/>
      <c r="S33" s="6"/>
      <c r="T33" s="6"/>
      <c r="U33" s="6"/>
      <c r="V33" s="6"/>
    </row>
    <row r="34" ht="12.75" customHeight="1">
      <c r="A34" s="12" t="s">
        <v>96</v>
      </c>
      <c r="B34" s="14" t="s">
        <v>26</v>
      </c>
      <c r="C34" s="14" t="s">
        <v>43</v>
      </c>
      <c r="D34" s="14" t="s">
        <v>54</v>
      </c>
      <c r="E34" s="14" t="s">
        <v>50</v>
      </c>
      <c r="F34" s="14" t="s">
        <v>31</v>
      </c>
      <c r="G34" s="2" t="s">
        <v>104</v>
      </c>
      <c r="H34" s="14" t="s">
        <v>105</v>
      </c>
      <c r="I34" s="2" t="s">
        <v>74</v>
      </c>
      <c r="J34" s="24"/>
      <c r="K34" s="24"/>
      <c r="L34" s="20"/>
      <c r="M34" s="20"/>
      <c r="N34" s="20"/>
      <c r="O34" s="20"/>
      <c r="P34" s="20"/>
      <c r="Q34" s="6"/>
      <c r="R34" s="6"/>
      <c r="S34" s="6"/>
      <c r="T34" s="6"/>
      <c r="U34" s="6"/>
      <c r="V34" s="6"/>
    </row>
    <row r="35" ht="12.75" customHeight="1">
      <c r="A35" s="12" t="s">
        <v>73</v>
      </c>
      <c r="B35" s="14" t="s">
        <v>26</v>
      </c>
      <c r="C35" s="2" t="s">
        <v>50</v>
      </c>
      <c r="D35" s="14" t="s">
        <v>54</v>
      </c>
      <c r="E35" s="14" t="s">
        <v>30</v>
      </c>
      <c r="F35" s="14" t="s">
        <v>31</v>
      </c>
      <c r="G35" s="14" t="s">
        <v>59</v>
      </c>
      <c r="H35" s="2" t="s">
        <v>105</v>
      </c>
      <c r="I35" s="14" t="s">
        <v>74</v>
      </c>
      <c r="J35" s="27"/>
      <c r="K35" s="27"/>
      <c r="L35" s="27"/>
      <c r="M35" s="20"/>
      <c r="N35" s="20"/>
      <c r="O35" s="20"/>
      <c r="P35" s="20"/>
      <c r="Q35" s="6"/>
      <c r="R35" s="6"/>
      <c r="S35" s="6"/>
      <c r="T35" s="6"/>
      <c r="U35" s="6"/>
      <c r="V35" s="6"/>
    </row>
    <row r="36" ht="12.75" customHeight="1">
      <c r="A36" s="12" t="s">
        <v>111</v>
      </c>
      <c r="B36" s="14" t="s">
        <v>36</v>
      </c>
      <c r="C36" s="2" t="s">
        <v>74</v>
      </c>
      <c r="D36" s="14" t="s">
        <v>54</v>
      </c>
      <c r="E36" s="14" t="s">
        <v>50</v>
      </c>
      <c r="F36" s="14" t="s">
        <v>31</v>
      </c>
      <c r="G36" s="2" t="s">
        <v>26</v>
      </c>
      <c r="H36" s="14" t="s">
        <v>105</v>
      </c>
      <c r="I36" s="14" t="s">
        <v>59</v>
      </c>
      <c r="J36" s="24"/>
      <c r="K36" s="24"/>
      <c r="L36" s="20"/>
      <c r="M36" s="20"/>
      <c r="N36" s="20"/>
      <c r="O36" s="20"/>
      <c r="P36" s="20"/>
      <c r="Q36" s="6"/>
      <c r="R36" s="6"/>
      <c r="S36" s="6"/>
      <c r="T36" s="6"/>
      <c r="U36" s="6"/>
      <c r="V36" s="6"/>
    </row>
    <row r="37" ht="12.75" customHeight="1">
      <c r="A37" s="12" t="s">
        <v>64</v>
      </c>
      <c r="B37" s="14" t="s">
        <v>26</v>
      </c>
      <c r="C37" s="14" t="s">
        <v>50</v>
      </c>
      <c r="D37" s="14" t="s">
        <v>54</v>
      </c>
      <c r="E37" s="14" t="s">
        <v>74</v>
      </c>
      <c r="F37" s="14" t="s">
        <v>31</v>
      </c>
      <c r="G37" s="2" t="s">
        <v>41</v>
      </c>
      <c r="H37" s="2" t="s">
        <v>105</v>
      </c>
      <c r="I37" s="14" t="s">
        <v>59</v>
      </c>
      <c r="J37" s="14"/>
      <c r="K37" s="2"/>
      <c r="L37" s="12"/>
      <c r="M37" s="2"/>
      <c r="N37" s="2"/>
      <c r="O37" s="2"/>
      <c r="P37" s="2"/>
      <c r="Q37" s="6"/>
      <c r="R37" s="6"/>
      <c r="S37" s="6"/>
      <c r="T37" s="6"/>
      <c r="U37" s="6"/>
      <c r="V37" s="6"/>
    </row>
    <row r="38" ht="12.75" customHeight="1">
      <c r="A38" s="12"/>
      <c r="B38" s="14"/>
      <c r="C38" s="2"/>
      <c r="D38" s="14"/>
      <c r="E38" s="14"/>
      <c r="F38" s="2"/>
      <c r="G38" s="14"/>
      <c r="H38" s="14"/>
      <c r="I38" s="2"/>
      <c r="J38" s="2"/>
      <c r="K38" s="2"/>
      <c r="L38" s="2"/>
      <c r="M38" s="12"/>
      <c r="N38" s="20"/>
      <c r="O38" s="20"/>
      <c r="P38" s="20"/>
      <c r="Q38" s="6"/>
      <c r="R38" s="6"/>
      <c r="S38" s="6"/>
      <c r="T38" s="6"/>
      <c r="U38" s="6"/>
      <c r="V38" s="6"/>
    </row>
    <row r="39" ht="12.75" customHeight="1">
      <c r="A39" s="12"/>
      <c r="B39" s="14"/>
      <c r="C39" s="2"/>
      <c r="D39" s="14"/>
      <c r="E39" s="2"/>
      <c r="F39" s="14"/>
      <c r="G39" s="2"/>
      <c r="H39" s="14"/>
      <c r="I39" s="2"/>
      <c r="J39" s="2"/>
      <c r="K39" s="2"/>
      <c r="L39" s="2"/>
      <c r="M39" s="2"/>
      <c r="N39" s="12"/>
      <c r="O39" s="20"/>
      <c r="P39" s="33"/>
      <c r="Q39" s="6"/>
      <c r="R39" s="6"/>
      <c r="S39" s="6"/>
      <c r="T39" s="6"/>
      <c r="U39" s="6"/>
      <c r="V39" s="6"/>
    </row>
    <row r="40" ht="12.75" customHeight="1">
      <c r="A40" s="12"/>
      <c r="B40" s="14"/>
      <c r="C40" s="2"/>
      <c r="D40" s="14"/>
      <c r="E40" s="14"/>
      <c r="F40" s="14"/>
      <c r="G40" s="14"/>
      <c r="H40" s="14"/>
      <c r="I40" s="14"/>
      <c r="J40" s="2"/>
      <c r="K40" s="2"/>
      <c r="L40" s="2"/>
      <c r="M40" s="2"/>
      <c r="N40" s="12"/>
      <c r="O40" s="2"/>
      <c r="P40" s="33"/>
      <c r="Q40" s="6"/>
      <c r="R40" s="6"/>
      <c r="S40" s="6"/>
      <c r="T40" s="6"/>
      <c r="U40" s="6"/>
      <c r="V40" s="6"/>
    </row>
    <row r="41" ht="12.75" customHeight="1">
      <c r="A41" s="12"/>
      <c r="B41" s="14"/>
      <c r="C41" s="2"/>
      <c r="D41" s="14"/>
      <c r="E41" s="2"/>
      <c r="F41" s="14"/>
      <c r="G41" s="2"/>
      <c r="H41" s="14"/>
      <c r="I41" s="2"/>
      <c r="J41" s="2"/>
      <c r="K41" s="2"/>
      <c r="L41" s="2"/>
      <c r="M41" s="2"/>
      <c r="N41" s="12"/>
      <c r="O41" s="20"/>
      <c r="P41" s="33"/>
      <c r="Q41" s="6"/>
      <c r="R41" s="6"/>
      <c r="S41" s="6"/>
      <c r="T41" s="6"/>
      <c r="U41" s="6"/>
      <c r="V41" s="6"/>
    </row>
    <row r="42" ht="12.75" customHeight="1">
      <c r="A42" s="12"/>
      <c r="B42" s="14"/>
      <c r="C42" s="2"/>
      <c r="D42" s="2"/>
      <c r="E42" s="2"/>
      <c r="F42" s="14"/>
      <c r="G42" s="2"/>
      <c r="H42" s="2"/>
      <c r="I42" s="2"/>
      <c r="J42" s="2"/>
      <c r="K42" s="2"/>
      <c r="L42" s="2"/>
      <c r="M42" s="2"/>
      <c r="N42" s="2"/>
      <c r="O42" s="2"/>
      <c r="P42" s="33"/>
      <c r="Q42" s="6"/>
      <c r="R42" s="6"/>
      <c r="S42" s="6"/>
      <c r="T42" s="6"/>
      <c r="U42" s="6"/>
      <c r="V42" s="6"/>
    </row>
    <row r="43" ht="12.75" customHeight="1">
      <c r="A43" s="12"/>
      <c r="B43" s="14"/>
      <c r="C43" s="2"/>
      <c r="D43" s="14"/>
      <c r="E43" s="14"/>
      <c r="F43" s="2"/>
      <c r="G43" s="2"/>
      <c r="H43" s="2"/>
      <c r="I43" s="14"/>
      <c r="J43" s="2"/>
      <c r="K43" s="2"/>
      <c r="L43" s="2"/>
      <c r="M43" s="2"/>
      <c r="N43" s="2"/>
      <c r="O43" s="2"/>
      <c r="P43" s="33"/>
      <c r="Q43" s="6"/>
      <c r="R43" s="6"/>
      <c r="S43" s="6"/>
      <c r="T43" s="6"/>
      <c r="U43" s="6"/>
      <c r="V43" s="6"/>
    </row>
    <row r="44" ht="12.75" customHeight="1">
      <c r="A44" s="12"/>
      <c r="B44" s="14"/>
      <c r="C44" s="2"/>
      <c r="D44" s="14"/>
      <c r="E44" s="2"/>
      <c r="F44" s="14"/>
      <c r="G44" s="2"/>
      <c r="H44" s="14"/>
      <c r="I44" s="2"/>
      <c r="J44" s="2"/>
      <c r="K44" s="2"/>
      <c r="L44" s="2"/>
      <c r="M44" s="2"/>
      <c r="N44" s="2"/>
      <c r="O44" s="2"/>
      <c r="P44" s="33"/>
      <c r="Q44" s="6"/>
      <c r="R44" s="6"/>
      <c r="S44" s="6"/>
      <c r="T44" s="6"/>
      <c r="U44" s="6"/>
      <c r="V44" s="6"/>
    </row>
    <row r="45" ht="12.75" customHeight="1">
      <c r="A45" s="12"/>
      <c r="B45" s="14"/>
      <c r="C45" s="2"/>
      <c r="D45" s="1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3"/>
      <c r="Q45" s="6"/>
      <c r="R45" s="6"/>
      <c r="S45" s="6"/>
      <c r="T45" s="6"/>
      <c r="U45" s="6"/>
      <c r="V45" s="6"/>
    </row>
    <row r="46" ht="12.75" customHeight="1">
      <c r="A46" s="12"/>
      <c r="B46" s="14"/>
      <c r="C46" s="2"/>
      <c r="D46" s="2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33"/>
      <c r="Q46" s="6"/>
      <c r="R46" s="6"/>
      <c r="S46" s="6"/>
      <c r="T46" s="6"/>
      <c r="U46" s="6"/>
      <c r="V46" s="6"/>
    </row>
    <row r="47" ht="12.75" customHeight="1">
      <c r="A47" s="12"/>
      <c r="B47" s="14"/>
      <c r="C47" s="2"/>
      <c r="D47" s="14"/>
      <c r="E47" s="2"/>
      <c r="F47" s="14"/>
      <c r="G47" s="2"/>
      <c r="H47" s="14"/>
      <c r="I47" s="2"/>
      <c r="J47" s="2"/>
      <c r="K47" s="2"/>
      <c r="L47" s="2"/>
      <c r="M47" s="2"/>
      <c r="N47" s="2"/>
      <c r="O47" s="2"/>
      <c r="P47" s="33"/>
      <c r="Q47" s="6"/>
      <c r="R47" s="6"/>
      <c r="S47" s="6"/>
      <c r="T47" s="6"/>
      <c r="U47" s="6"/>
      <c r="V47" s="6"/>
    </row>
    <row r="48" ht="12.75" customHeight="1">
      <c r="A48" s="12"/>
      <c r="B48" s="14"/>
      <c r="C48" s="2"/>
      <c r="D48" s="14"/>
      <c r="E48" s="14"/>
      <c r="F48" s="14"/>
      <c r="G48" s="2"/>
      <c r="H48" s="14"/>
      <c r="I48" s="2"/>
      <c r="J48" s="2"/>
      <c r="K48" s="2"/>
      <c r="L48" s="2"/>
      <c r="M48" s="2"/>
      <c r="N48" s="2"/>
      <c r="O48" s="2"/>
      <c r="P48" s="33"/>
      <c r="Q48" s="6"/>
      <c r="R48" s="6"/>
      <c r="S48" s="6"/>
      <c r="T48" s="6"/>
      <c r="U48" s="6"/>
      <c r="V48" s="6"/>
    </row>
    <row r="49" ht="12.75" customHeight="1">
      <c r="A49" s="12"/>
      <c r="B49" s="14"/>
      <c r="C49" s="2"/>
      <c r="D49" s="14"/>
      <c r="E49" s="14"/>
      <c r="F49" s="14"/>
      <c r="G49" s="14"/>
      <c r="H49" s="14"/>
      <c r="I49" s="2"/>
      <c r="J49" s="14"/>
      <c r="K49" s="2"/>
      <c r="L49" s="2"/>
      <c r="M49" s="2"/>
      <c r="N49" s="2"/>
      <c r="O49" s="2"/>
      <c r="P49" s="33"/>
      <c r="Q49" s="6"/>
      <c r="R49" s="6"/>
      <c r="S49" s="6"/>
      <c r="T49" s="6"/>
      <c r="U49" s="6"/>
      <c r="V49" s="6"/>
    </row>
    <row r="50" ht="12.75" customHeight="1">
      <c r="A50" s="12"/>
      <c r="B50" s="14"/>
      <c r="C50" s="2"/>
      <c r="D50" s="14"/>
      <c r="E50" s="14"/>
      <c r="F50" s="14"/>
      <c r="G50" s="14"/>
      <c r="H50" s="14"/>
      <c r="I50" s="2"/>
      <c r="J50" s="2"/>
      <c r="K50" s="2"/>
      <c r="L50" s="2"/>
      <c r="M50" s="2"/>
      <c r="N50" s="2"/>
      <c r="O50" s="2"/>
      <c r="P50" s="33"/>
      <c r="Q50" s="6"/>
      <c r="R50" s="6"/>
      <c r="S50" s="6"/>
      <c r="T50" s="6"/>
      <c r="U50" s="6"/>
      <c r="V50" s="6"/>
    </row>
    <row r="51" ht="12.75" customHeight="1">
      <c r="A51" s="12"/>
      <c r="B51" s="1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ht="12.75" customHeight="1">
      <c r="A52" s="12"/>
      <c r="B52" s="1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ht="12.75" customHeight="1">
      <c r="A53" s="12"/>
      <c r="B53" s="1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ht="12.75" customHeight="1">
      <c r="A54" s="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ht="12.75" customHeight="1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12.75" customHeight="1">
      <c r="A56" s="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ht="12.75" customHeight="1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6.14"/>
    <col customWidth="1" min="2" max="2" width="12.86"/>
    <col customWidth="1" min="3" max="3" width="15.29"/>
    <col customWidth="1" min="4" max="4" width="14.71"/>
    <col customWidth="1" min="5" max="5" width="15.0"/>
    <col customWidth="1" min="6" max="6" width="15.71"/>
    <col customWidth="1" min="7" max="7" width="15.43"/>
    <col customWidth="1" min="8" max="9" width="15.71"/>
    <col customWidth="1" min="10" max="10" width="15.57"/>
    <col customWidth="1" min="11" max="11" width="16.71"/>
    <col customWidth="1" min="12" max="12" width="14.43"/>
    <col customWidth="1" min="13" max="13" width="15.71"/>
    <col customWidth="1" min="14" max="14" width="15.0"/>
    <col customWidth="1" min="15" max="15" width="14.43"/>
    <col customWidth="1" min="16" max="16" width="12.14"/>
    <col customWidth="1" min="17" max="17" width="14.57"/>
    <col customWidth="1" min="18" max="18" width="14.86"/>
    <col customWidth="1" min="19" max="19" width="13.71"/>
    <col customWidth="1" min="20" max="20" width="15.0"/>
    <col customWidth="1" min="21" max="26" width="8.71"/>
  </cols>
  <sheetData>
    <row r="1" ht="15.0" customHeight="1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13.5" customHeight="1">
      <c r="A3" s="9" t="s">
        <v>3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/>
      <c r="L3" s="9"/>
      <c r="M3" s="9"/>
      <c r="N3" s="9"/>
      <c r="O3" s="9"/>
      <c r="P3" s="9"/>
      <c r="Q3" s="6"/>
      <c r="R3" s="6"/>
      <c r="S3" s="6"/>
      <c r="T3" s="6"/>
      <c r="U3" s="6"/>
      <c r="V3" s="6"/>
    </row>
    <row r="4" ht="3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2.75" customHeight="1">
      <c r="A5" s="12"/>
      <c r="B5" s="14"/>
      <c r="C5" s="2"/>
      <c r="D5" s="2"/>
      <c r="E5" s="14"/>
      <c r="F5" s="14"/>
      <c r="G5" s="2"/>
      <c r="H5" s="2"/>
      <c r="I5" s="2"/>
      <c r="J5" s="2"/>
      <c r="K5" s="2"/>
      <c r="L5" s="2"/>
      <c r="M5" s="12"/>
      <c r="N5" s="20"/>
      <c r="O5" s="20"/>
      <c r="P5" s="20"/>
      <c r="Q5" s="20"/>
      <c r="R5" s="6"/>
      <c r="S5" s="6"/>
      <c r="T5" s="6"/>
      <c r="U5" s="6"/>
      <c r="V5" s="6"/>
    </row>
    <row r="6" ht="12.75" customHeight="1">
      <c r="A6" s="12" t="s">
        <v>33</v>
      </c>
      <c r="B6" s="25" t="s">
        <v>86</v>
      </c>
      <c r="C6" s="12" t="s">
        <v>32</v>
      </c>
      <c r="D6" s="14"/>
      <c r="E6" s="14"/>
      <c r="F6" s="14"/>
      <c r="G6" s="27"/>
      <c r="H6" s="27"/>
      <c r="I6" s="27"/>
      <c r="J6" s="27"/>
      <c r="K6" s="27"/>
      <c r="L6" s="27"/>
      <c r="M6" s="20"/>
      <c r="N6" s="20"/>
      <c r="O6" s="20"/>
      <c r="P6" s="20"/>
      <c r="Q6" s="20"/>
      <c r="R6" s="6"/>
      <c r="S6" s="6"/>
      <c r="T6" s="6"/>
      <c r="U6" s="6"/>
      <c r="V6" s="6"/>
    </row>
    <row r="7" ht="12.75" customHeight="1">
      <c r="A7" s="12" t="s">
        <v>111</v>
      </c>
      <c r="B7" s="25" t="s">
        <v>86</v>
      </c>
      <c r="C7" s="12" t="s">
        <v>32</v>
      </c>
      <c r="D7" s="14"/>
      <c r="E7" s="2"/>
      <c r="F7" s="14"/>
      <c r="G7" s="2"/>
      <c r="H7" s="14"/>
      <c r="I7" s="2"/>
      <c r="J7" s="12"/>
      <c r="K7" s="2"/>
      <c r="L7" s="12"/>
      <c r="M7" s="20"/>
      <c r="N7" s="20"/>
      <c r="O7" s="20"/>
      <c r="P7" s="20"/>
      <c r="Q7" s="20"/>
      <c r="R7" s="6"/>
      <c r="S7" s="6"/>
      <c r="T7" s="6"/>
      <c r="U7" s="6"/>
      <c r="V7" s="6"/>
    </row>
    <row r="8" ht="12.75" customHeight="1">
      <c r="A8" s="12" t="s">
        <v>77</v>
      </c>
      <c r="B8" s="25" t="s">
        <v>55</v>
      </c>
      <c r="C8" s="12" t="s">
        <v>32</v>
      </c>
      <c r="D8" s="2"/>
      <c r="E8" s="2"/>
      <c r="F8" s="2"/>
      <c r="G8" s="2"/>
      <c r="H8" s="2"/>
      <c r="I8" s="22"/>
      <c r="J8" s="27"/>
      <c r="K8" s="27"/>
      <c r="L8" s="20"/>
      <c r="M8" s="20"/>
      <c r="N8" s="20"/>
      <c r="O8" s="20"/>
      <c r="P8" s="20"/>
      <c r="Q8" s="20"/>
      <c r="R8" s="6"/>
      <c r="S8" s="6"/>
      <c r="T8" s="6"/>
      <c r="U8" s="6"/>
      <c r="V8" s="6"/>
    </row>
    <row r="9" ht="12.75" customHeight="1">
      <c r="A9" s="12" t="s">
        <v>47</v>
      </c>
      <c r="B9" s="14" t="s">
        <v>26</v>
      </c>
      <c r="C9" s="2" t="s">
        <v>105</v>
      </c>
      <c r="D9" s="2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"/>
      <c r="R9" s="6"/>
      <c r="S9" s="6"/>
      <c r="T9" s="6"/>
      <c r="U9" s="6"/>
      <c r="V9" s="6"/>
    </row>
    <row r="10" ht="12.75" customHeight="1">
      <c r="A10" s="12" t="s">
        <v>67</v>
      </c>
      <c r="B10" s="14" t="s">
        <v>26</v>
      </c>
      <c r="C10" s="2" t="s">
        <v>105</v>
      </c>
      <c r="D10" s="2"/>
      <c r="E10" s="14"/>
      <c r="F10" s="2"/>
      <c r="G10" s="2"/>
      <c r="H10" s="2"/>
      <c r="I10" s="2"/>
      <c r="J10" s="2"/>
      <c r="K10" s="2"/>
      <c r="L10" s="20"/>
      <c r="M10" s="20"/>
      <c r="N10" s="20"/>
      <c r="O10" s="20"/>
      <c r="P10" s="20"/>
      <c r="Q10" s="20"/>
      <c r="R10" s="6"/>
      <c r="S10" s="6"/>
      <c r="T10" s="6"/>
      <c r="U10" s="6"/>
      <c r="V10" s="6"/>
    </row>
    <row r="11" ht="12.75" customHeight="1">
      <c r="A11" s="12" t="s">
        <v>71</v>
      </c>
      <c r="B11" s="14" t="s">
        <v>26</v>
      </c>
      <c r="C11" s="2" t="s">
        <v>105</v>
      </c>
      <c r="D11" s="2"/>
      <c r="E11" s="14"/>
      <c r="F11" s="14"/>
      <c r="G11" s="27"/>
      <c r="H11" s="27"/>
      <c r="I11" s="24"/>
      <c r="J11" s="24"/>
      <c r="K11" s="24"/>
      <c r="L11" s="20"/>
      <c r="M11" s="20"/>
      <c r="N11" s="20"/>
      <c r="O11" s="20"/>
      <c r="P11" s="20"/>
      <c r="Q11" s="20"/>
      <c r="R11" s="6"/>
      <c r="S11" s="6"/>
      <c r="T11" s="6"/>
      <c r="U11" s="6"/>
      <c r="V11" s="6"/>
    </row>
    <row r="12" ht="12.75" customHeight="1">
      <c r="A12" s="12" t="s">
        <v>65</v>
      </c>
      <c r="B12" s="14" t="s">
        <v>26</v>
      </c>
      <c r="C12" s="2" t="s">
        <v>105</v>
      </c>
      <c r="D12" s="2"/>
      <c r="E12" s="2"/>
      <c r="F12" s="2"/>
      <c r="G12" s="2"/>
      <c r="H12" s="2"/>
      <c r="I12" s="22"/>
      <c r="J12" s="2"/>
      <c r="K12" s="2"/>
      <c r="L12" s="2"/>
      <c r="M12" s="2"/>
      <c r="N12" s="2"/>
      <c r="O12" s="2"/>
      <c r="P12" s="2"/>
      <c r="Q12" s="6"/>
      <c r="R12" s="6"/>
      <c r="S12" s="6"/>
      <c r="T12" s="6"/>
      <c r="U12" s="6"/>
      <c r="V12" s="6"/>
    </row>
    <row r="13" ht="12.75" customHeight="1">
      <c r="A13" s="12" t="s">
        <v>49</v>
      </c>
      <c r="B13" s="14" t="s">
        <v>26</v>
      </c>
      <c r="C13" s="2" t="s">
        <v>74</v>
      </c>
      <c r="D13" s="2"/>
      <c r="E13" s="2"/>
      <c r="F13" s="27"/>
      <c r="G13" s="27"/>
      <c r="H13" s="27"/>
      <c r="I13" s="24"/>
      <c r="J13" s="24"/>
      <c r="K13" s="24"/>
      <c r="L13" s="20"/>
      <c r="M13" s="20"/>
      <c r="N13" s="20"/>
      <c r="O13" s="20"/>
      <c r="P13" s="20"/>
      <c r="Q13" s="20"/>
      <c r="R13" s="6"/>
      <c r="S13" s="6"/>
      <c r="T13" s="6"/>
      <c r="U13" s="6"/>
      <c r="V13" s="6"/>
    </row>
    <row r="14" ht="12.75" customHeight="1">
      <c r="A14" s="12" t="s">
        <v>87</v>
      </c>
      <c r="B14" s="14" t="s">
        <v>105</v>
      </c>
      <c r="C14" s="2" t="s">
        <v>74</v>
      </c>
      <c r="D14" s="2"/>
      <c r="E14" s="2"/>
      <c r="F14" s="14"/>
      <c r="G14" s="2"/>
      <c r="H14" s="14"/>
      <c r="I14" s="27"/>
      <c r="J14" s="24"/>
      <c r="K14" s="24"/>
      <c r="L14" s="20"/>
      <c r="M14" s="20"/>
      <c r="N14" s="20"/>
      <c r="O14" s="20"/>
      <c r="P14" s="20"/>
      <c r="Q14" s="20"/>
      <c r="R14" s="6"/>
      <c r="S14" s="6"/>
      <c r="T14" s="6"/>
      <c r="U14" s="6"/>
      <c r="V14" s="6"/>
    </row>
    <row r="15" ht="12.75" customHeight="1">
      <c r="A15" s="12" t="s">
        <v>85</v>
      </c>
      <c r="B15" s="14" t="s">
        <v>105</v>
      </c>
      <c r="C15" s="2" t="s">
        <v>50</v>
      </c>
      <c r="D15" s="14"/>
      <c r="E15" s="2"/>
      <c r="F15" s="14"/>
      <c r="G15" s="2"/>
      <c r="H15" s="14"/>
      <c r="I15" s="2"/>
      <c r="J15" s="2"/>
      <c r="K15" s="2"/>
      <c r="L15" s="2"/>
      <c r="M15" s="2"/>
      <c r="N15" s="2"/>
      <c r="O15" s="2"/>
      <c r="P15" s="2"/>
      <c r="Q15" s="6"/>
      <c r="R15" s="6"/>
      <c r="S15" s="6"/>
      <c r="T15" s="6"/>
      <c r="U15" s="6"/>
      <c r="V15" s="6"/>
    </row>
    <row r="16" ht="12.75" customHeight="1">
      <c r="A16" s="12" t="s">
        <v>103</v>
      </c>
      <c r="B16" s="14" t="s">
        <v>105</v>
      </c>
      <c r="C16" s="2" t="s">
        <v>50</v>
      </c>
      <c r="D16" s="14"/>
      <c r="E16" s="2"/>
      <c r="F16" s="2"/>
      <c r="G16" s="14"/>
      <c r="H16" s="14"/>
      <c r="I16" s="22"/>
      <c r="J16" s="27"/>
      <c r="K16" s="2"/>
      <c r="L16" s="2"/>
      <c r="M16" s="2"/>
      <c r="N16" s="2"/>
      <c r="O16" s="2"/>
      <c r="P16" s="2"/>
      <c r="Q16" s="6"/>
      <c r="R16" s="6"/>
      <c r="S16" s="6"/>
      <c r="T16" s="6"/>
      <c r="U16" s="6"/>
      <c r="V16" s="6"/>
    </row>
    <row r="17" ht="12.75" customHeight="1">
      <c r="A17" s="12" t="s">
        <v>22</v>
      </c>
      <c r="B17" s="14" t="s">
        <v>26</v>
      </c>
      <c r="C17" s="2" t="s">
        <v>50</v>
      </c>
      <c r="D17" s="14"/>
      <c r="E17" s="2"/>
      <c r="F17" s="14"/>
      <c r="G17" s="2"/>
      <c r="H17" s="14"/>
      <c r="I17" s="22"/>
      <c r="J17" s="27"/>
      <c r="K17" s="27"/>
      <c r="L17" s="20"/>
      <c r="M17" s="20"/>
      <c r="N17" s="20"/>
      <c r="O17" s="20"/>
      <c r="P17" s="20"/>
      <c r="Q17" s="20"/>
      <c r="R17" s="6"/>
      <c r="S17" s="6"/>
      <c r="T17" s="6"/>
      <c r="U17" s="6"/>
      <c r="V17" s="6"/>
    </row>
    <row r="18" ht="12.75" customHeight="1">
      <c r="A18" s="12" t="s">
        <v>27</v>
      </c>
      <c r="B18" s="14" t="s">
        <v>105</v>
      </c>
      <c r="C18" s="2" t="s">
        <v>50</v>
      </c>
      <c r="D18" s="2"/>
      <c r="E18" s="2"/>
      <c r="F18" s="14"/>
      <c r="G18" s="27"/>
      <c r="H18" s="27"/>
      <c r="I18" s="24"/>
      <c r="J18" s="24"/>
      <c r="K18" s="24"/>
      <c r="L18" s="20"/>
      <c r="M18" s="20"/>
      <c r="N18" s="20"/>
      <c r="O18" s="20"/>
      <c r="P18" s="20"/>
      <c r="Q18" s="20"/>
      <c r="R18" s="6"/>
      <c r="S18" s="6"/>
      <c r="T18" s="6"/>
      <c r="U18" s="6"/>
      <c r="V18" s="6"/>
    </row>
    <row r="19" ht="12.75" customHeight="1">
      <c r="A19" s="12" t="s">
        <v>83</v>
      </c>
      <c r="B19" s="14" t="s">
        <v>26</v>
      </c>
      <c r="C19" s="2" t="s">
        <v>50</v>
      </c>
      <c r="D19" s="14"/>
      <c r="E19" s="2"/>
      <c r="F19" s="14"/>
      <c r="G19" s="27"/>
      <c r="H19" s="27"/>
      <c r="I19" s="24"/>
      <c r="J19" s="24"/>
      <c r="K19" s="24"/>
      <c r="L19" s="20"/>
      <c r="M19" s="20"/>
      <c r="N19" s="20"/>
      <c r="O19" s="20"/>
      <c r="P19" s="20"/>
      <c r="Q19" s="20"/>
      <c r="R19" s="6"/>
      <c r="S19" s="6"/>
      <c r="T19" s="6"/>
      <c r="U19" s="6"/>
      <c r="V19" s="6"/>
    </row>
    <row r="20" ht="12.75" customHeight="1">
      <c r="A20" s="12" t="s">
        <v>73</v>
      </c>
      <c r="B20" s="14" t="s">
        <v>26</v>
      </c>
      <c r="C20" s="2" t="s">
        <v>50</v>
      </c>
      <c r="D20" s="14"/>
      <c r="E20" s="2"/>
      <c r="F20" s="14"/>
      <c r="G20" s="14"/>
      <c r="H20" s="14"/>
      <c r="I20" s="14"/>
      <c r="J20" s="14"/>
      <c r="K20" s="14"/>
      <c r="L20" s="2"/>
      <c r="M20" s="2"/>
      <c r="N20" s="2"/>
      <c r="O20" s="2"/>
      <c r="P20" s="2"/>
      <c r="Q20" s="6"/>
      <c r="R20" s="6"/>
      <c r="S20" s="6"/>
      <c r="T20" s="6"/>
      <c r="U20" s="6"/>
      <c r="V20" s="6"/>
    </row>
    <row r="21" ht="12.75" customHeight="1">
      <c r="A21" s="12" t="s">
        <v>35</v>
      </c>
      <c r="B21" s="14" t="s">
        <v>105</v>
      </c>
      <c r="C21" s="2" t="s">
        <v>50</v>
      </c>
      <c r="D21" s="14"/>
      <c r="E21" s="2"/>
      <c r="F21" s="14"/>
      <c r="G21" s="2"/>
      <c r="H21" s="14"/>
      <c r="I21" s="14"/>
      <c r="J21" s="2"/>
      <c r="K21" s="14"/>
      <c r="L21" s="2"/>
      <c r="M21" s="20"/>
      <c r="N21" s="20"/>
      <c r="O21" s="20"/>
      <c r="P21" s="20"/>
      <c r="Q21" s="20"/>
      <c r="R21" s="6"/>
      <c r="S21" s="6"/>
      <c r="T21" s="6"/>
      <c r="U21" s="6"/>
      <c r="V21" s="6"/>
    </row>
    <row r="22" ht="12.75" customHeight="1">
      <c r="A22" s="12" t="s">
        <v>44</v>
      </c>
      <c r="B22" s="14" t="s">
        <v>105</v>
      </c>
      <c r="C22" s="2" t="s">
        <v>50</v>
      </c>
      <c r="D22" s="14"/>
      <c r="E22" s="14"/>
      <c r="F22" s="14"/>
      <c r="G22" s="2"/>
      <c r="H22" s="14"/>
      <c r="I22" s="14"/>
      <c r="J22" s="14"/>
      <c r="K22" s="2"/>
      <c r="L22" s="2"/>
      <c r="M22" s="20"/>
      <c r="N22" s="20"/>
      <c r="O22" s="20"/>
      <c r="P22" s="20"/>
      <c r="Q22" s="20"/>
      <c r="R22" s="6"/>
      <c r="S22" s="6"/>
      <c r="T22" s="6"/>
      <c r="U22" s="6"/>
      <c r="V22" s="6"/>
    </row>
    <row r="23" ht="12.75" customHeight="1">
      <c r="A23" s="12" t="s">
        <v>51</v>
      </c>
      <c r="B23" s="14" t="s">
        <v>105</v>
      </c>
      <c r="C23" s="14" t="s">
        <v>26</v>
      </c>
      <c r="D23" s="14"/>
      <c r="E23" s="14"/>
      <c r="F23" s="14"/>
      <c r="G23" s="14"/>
      <c r="H23" s="14"/>
      <c r="I23" s="14"/>
      <c r="J23" s="14"/>
      <c r="K23" s="12"/>
      <c r="L23" s="20"/>
      <c r="M23" s="20"/>
      <c r="N23" s="20"/>
      <c r="O23" s="20"/>
      <c r="P23" s="20"/>
      <c r="Q23" s="20"/>
      <c r="R23" s="6"/>
      <c r="S23" s="6"/>
      <c r="T23" s="6"/>
      <c r="U23" s="6"/>
      <c r="V23" s="6"/>
    </row>
    <row r="24" ht="12.75" customHeight="1">
      <c r="A24" s="12" t="s">
        <v>91</v>
      </c>
      <c r="B24" s="14" t="s">
        <v>26</v>
      </c>
      <c r="C24" s="2" t="s">
        <v>63</v>
      </c>
      <c r="D24" s="2"/>
      <c r="E24" s="2"/>
      <c r="F24" s="14"/>
      <c r="G24" s="27"/>
      <c r="H24" s="27"/>
      <c r="I24" s="24"/>
      <c r="J24" s="24"/>
      <c r="K24" s="24"/>
      <c r="L24" s="20"/>
      <c r="M24" s="20"/>
      <c r="N24" s="20"/>
      <c r="O24" s="20"/>
      <c r="P24" s="20"/>
      <c r="Q24" s="20"/>
      <c r="R24" s="6"/>
      <c r="S24" s="6"/>
      <c r="T24" s="6"/>
      <c r="U24" s="6"/>
      <c r="V24" s="6"/>
    </row>
    <row r="25" ht="12.75" customHeight="1">
      <c r="A25" s="12"/>
      <c r="B25" s="14"/>
      <c r="C25" s="2"/>
      <c r="D25" s="2"/>
      <c r="E25" s="2"/>
      <c r="F25" s="14"/>
      <c r="G25" s="14"/>
      <c r="H25" s="2"/>
      <c r="I25" s="14"/>
      <c r="J25" s="14"/>
      <c r="K25" s="14"/>
      <c r="L25" s="12"/>
      <c r="M25" s="2"/>
      <c r="N25" s="2"/>
      <c r="O25" s="2"/>
      <c r="P25" s="2"/>
      <c r="Q25" s="6"/>
      <c r="R25" s="6"/>
      <c r="S25" s="6"/>
      <c r="T25" s="6"/>
      <c r="U25" s="6"/>
      <c r="V25" s="6"/>
    </row>
    <row r="26" ht="12.75" customHeight="1">
      <c r="A26" s="12"/>
      <c r="B26" s="14"/>
      <c r="C26" s="2"/>
      <c r="D26" s="14"/>
      <c r="E26" s="14"/>
      <c r="F26" s="14"/>
      <c r="G26" s="14"/>
      <c r="H26" s="14"/>
      <c r="I26" s="14"/>
      <c r="J26" s="14"/>
      <c r="K26" s="14"/>
      <c r="L26" s="12"/>
      <c r="M26" s="20"/>
      <c r="N26" s="20"/>
      <c r="O26" s="20"/>
      <c r="P26" s="20"/>
      <c r="Q26" s="20"/>
      <c r="R26" s="6"/>
      <c r="S26" s="6"/>
      <c r="T26" s="6"/>
      <c r="U26" s="6"/>
      <c r="V26" s="6"/>
    </row>
    <row r="27" ht="12.75" customHeight="1">
      <c r="A27" s="12"/>
      <c r="B27" s="14"/>
      <c r="C27" s="2"/>
      <c r="D27" s="14"/>
      <c r="E27" s="14"/>
      <c r="F27" s="14"/>
      <c r="G27" s="2"/>
      <c r="H27" s="14"/>
      <c r="I27" s="14"/>
      <c r="J27" s="14"/>
      <c r="K27" s="14"/>
      <c r="L27" s="12"/>
      <c r="M27" s="2"/>
      <c r="N27" s="2"/>
      <c r="O27" s="2"/>
      <c r="P27" s="2"/>
      <c r="Q27" s="6"/>
      <c r="R27" s="6"/>
      <c r="S27" s="6"/>
      <c r="T27" s="6"/>
      <c r="U27" s="6"/>
      <c r="V27" s="6"/>
    </row>
    <row r="28" ht="12.75" customHeight="1">
      <c r="A28" s="12"/>
      <c r="B28" s="14"/>
      <c r="C28" s="2"/>
      <c r="D28" s="14"/>
      <c r="E28" s="2"/>
      <c r="F28" s="14"/>
      <c r="G28" s="14"/>
      <c r="H28" s="14"/>
      <c r="I28" s="24"/>
      <c r="J28" s="24"/>
      <c r="K28" s="24"/>
      <c r="L28" s="20"/>
      <c r="M28" s="20"/>
      <c r="N28" s="20"/>
      <c r="O28" s="20"/>
      <c r="P28" s="20"/>
      <c r="Q28" s="20"/>
      <c r="R28" s="6"/>
      <c r="S28" s="6"/>
      <c r="T28" s="6"/>
      <c r="U28" s="6"/>
      <c r="V28" s="6"/>
    </row>
    <row r="29" ht="12.75" customHeight="1">
      <c r="A29" s="12"/>
      <c r="B29" s="14"/>
      <c r="C29" s="2"/>
      <c r="D29" s="14"/>
      <c r="E29" s="14"/>
      <c r="F29" s="14"/>
      <c r="G29" s="14"/>
      <c r="H29" s="2"/>
      <c r="I29" s="24"/>
      <c r="J29" s="24"/>
      <c r="K29" s="24"/>
      <c r="L29" s="20"/>
      <c r="M29" s="20"/>
      <c r="N29" s="20"/>
      <c r="O29" s="20"/>
      <c r="P29" s="20"/>
      <c r="Q29" s="20"/>
      <c r="R29" s="6"/>
      <c r="S29" s="6"/>
      <c r="T29" s="6"/>
      <c r="U29" s="6"/>
      <c r="V29" s="6"/>
    </row>
    <row r="30" ht="12.75" customHeight="1">
      <c r="A30" s="12"/>
      <c r="B30" s="14"/>
      <c r="C30" s="2"/>
      <c r="D30" s="14"/>
      <c r="E30" s="14"/>
      <c r="F30" s="14"/>
      <c r="G30" s="14"/>
      <c r="H30" s="14"/>
      <c r="I30" s="2"/>
      <c r="J30" s="12"/>
      <c r="K30" s="2"/>
      <c r="L30" s="12"/>
      <c r="M30" s="20"/>
      <c r="N30" s="20"/>
      <c r="O30" s="20"/>
      <c r="P30" s="20"/>
      <c r="Q30" s="20"/>
      <c r="R30" s="6"/>
      <c r="S30" s="6"/>
      <c r="T30" s="6"/>
      <c r="U30" s="6"/>
      <c r="V30" s="6"/>
    </row>
    <row r="31" ht="12.75" customHeight="1">
      <c r="A31" s="12"/>
      <c r="B31" s="14"/>
      <c r="C31" s="2"/>
      <c r="D31" s="2"/>
      <c r="E31" s="14"/>
      <c r="F31" s="14"/>
      <c r="G31" s="14"/>
      <c r="H31" s="27"/>
      <c r="I31" s="24"/>
      <c r="J31" s="24"/>
      <c r="K31" s="24"/>
      <c r="L31" s="20"/>
      <c r="M31" s="20"/>
      <c r="N31" s="20"/>
      <c r="O31" s="20"/>
      <c r="P31" s="20"/>
      <c r="Q31" s="20"/>
      <c r="R31" s="6"/>
      <c r="S31" s="6"/>
      <c r="T31" s="6"/>
      <c r="U31" s="6"/>
      <c r="V31" s="6"/>
    </row>
    <row r="32" ht="12.75" customHeight="1">
      <c r="A32" s="12"/>
      <c r="B32" s="14"/>
      <c r="C32" s="14"/>
      <c r="D32" s="2"/>
      <c r="E32" s="2"/>
      <c r="F32" s="14"/>
      <c r="G32" s="14"/>
      <c r="H32" s="27"/>
      <c r="I32" s="24"/>
      <c r="J32" s="24"/>
      <c r="K32" s="24"/>
      <c r="L32" s="20"/>
      <c r="M32" s="20"/>
      <c r="N32" s="20"/>
      <c r="O32" s="20"/>
      <c r="P32" s="20"/>
      <c r="Q32" s="20"/>
      <c r="R32" s="6"/>
      <c r="S32" s="6"/>
      <c r="T32" s="6"/>
      <c r="U32" s="6"/>
      <c r="V32" s="6"/>
    </row>
    <row r="33" ht="12.75" customHeight="1">
      <c r="A33" s="12"/>
      <c r="B33" s="14"/>
      <c r="C33" s="14"/>
      <c r="D33" s="14"/>
      <c r="E33" s="14"/>
      <c r="F33" s="14"/>
      <c r="G33" s="2"/>
      <c r="H33" s="27"/>
      <c r="I33" s="27"/>
      <c r="J33" s="27"/>
      <c r="K33" s="27"/>
      <c r="L33" s="27"/>
      <c r="M33" s="20"/>
      <c r="N33" s="20"/>
      <c r="O33" s="20"/>
      <c r="P33" s="20"/>
      <c r="Q33" s="20"/>
      <c r="R33" s="6"/>
      <c r="S33" s="6"/>
      <c r="T33" s="6"/>
      <c r="U33" s="6"/>
      <c r="V33" s="6"/>
    </row>
    <row r="34" ht="12.75" customHeight="1">
      <c r="A34" s="12"/>
      <c r="B34" s="14"/>
      <c r="C34" s="2"/>
      <c r="D34" s="14"/>
      <c r="E34" s="14"/>
      <c r="F34" s="14"/>
      <c r="G34" s="14"/>
      <c r="H34" s="27"/>
      <c r="I34" s="24"/>
      <c r="J34" s="24"/>
      <c r="K34" s="24"/>
      <c r="L34" s="20"/>
      <c r="M34" s="20"/>
      <c r="N34" s="20"/>
      <c r="O34" s="20"/>
      <c r="P34" s="20"/>
      <c r="Q34" s="20"/>
      <c r="R34" s="6"/>
      <c r="S34" s="6"/>
      <c r="T34" s="6"/>
      <c r="U34" s="6"/>
      <c r="V34" s="6"/>
    </row>
    <row r="35" ht="12.75" customHeight="1">
      <c r="A35" s="12"/>
      <c r="B35" s="14"/>
      <c r="C35" s="2"/>
      <c r="D35" s="14"/>
      <c r="E35" s="14"/>
      <c r="F35" s="14"/>
      <c r="G35" s="2"/>
      <c r="H35" s="14"/>
      <c r="I35" s="2"/>
      <c r="J35" s="14"/>
      <c r="K35" s="2"/>
      <c r="L35" s="12"/>
      <c r="M35" s="2"/>
      <c r="N35" s="2"/>
      <c r="O35" s="2"/>
      <c r="P35" s="2"/>
      <c r="Q35" s="6"/>
      <c r="R35" s="6"/>
      <c r="S35" s="6"/>
      <c r="T35" s="6"/>
      <c r="U35" s="6"/>
      <c r="V35" s="6"/>
    </row>
    <row r="36" ht="12.75" customHeight="1">
      <c r="A36" s="12"/>
      <c r="B36" s="14"/>
      <c r="C36" s="2"/>
      <c r="D36" s="14"/>
      <c r="E36" s="2"/>
      <c r="F36" s="14"/>
      <c r="G36" s="2"/>
      <c r="H36" s="14"/>
      <c r="I36" s="14"/>
      <c r="J36" s="22"/>
      <c r="K36" s="2"/>
      <c r="L36" s="12"/>
      <c r="M36" s="2"/>
      <c r="N36" s="2"/>
      <c r="O36" s="2"/>
      <c r="P36" s="2"/>
      <c r="Q36" s="6"/>
      <c r="R36" s="6"/>
      <c r="S36" s="6"/>
      <c r="T36" s="6"/>
      <c r="U36" s="6"/>
      <c r="V36" s="6"/>
    </row>
    <row r="37" ht="12.75" customHeight="1">
      <c r="A37" s="12"/>
      <c r="B37" s="14"/>
      <c r="C37" s="14"/>
      <c r="D37" s="14"/>
      <c r="E37" s="14"/>
      <c r="F37" s="14"/>
      <c r="G37" s="2"/>
      <c r="H37" s="2"/>
      <c r="I37" s="2"/>
      <c r="J37" s="12"/>
      <c r="K37" s="2"/>
      <c r="L37" s="2"/>
      <c r="M37" s="2"/>
      <c r="N37" s="2"/>
      <c r="O37" s="2"/>
      <c r="P37" s="2"/>
      <c r="Q37" s="6"/>
      <c r="R37" s="6"/>
      <c r="S37" s="6"/>
      <c r="T37" s="6"/>
      <c r="U37" s="6"/>
      <c r="V37" s="6"/>
    </row>
    <row r="38" ht="12.75" customHeight="1">
      <c r="A38" s="12"/>
      <c r="B38" s="14"/>
      <c r="C38" s="2"/>
      <c r="D38" s="14"/>
      <c r="E38" s="14"/>
      <c r="F38" s="2"/>
      <c r="G38" s="14"/>
      <c r="H38" s="14"/>
      <c r="I38" s="2"/>
      <c r="J38" s="2"/>
      <c r="K38" s="2"/>
      <c r="L38" s="2"/>
      <c r="M38" s="12"/>
      <c r="N38" s="20"/>
      <c r="O38" s="20"/>
      <c r="P38" s="20"/>
      <c r="Q38" s="20"/>
      <c r="R38" s="6"/>
      <c r="S38" s="6"/>
      <c r="T38" s="6"/>
      <c r="U38" s="6"/>
      <c r="V38" s="6"/>
    </row>
    <row r="39" ht="12.75" customHeight="1">
      <c r="A39" s="12"/>
      <c r="B39" s="14"/>
      <c r="C39" s="2"/>
      <c r="D39" s="14"/>
      <c r="E39" s="2"/>
      <c r="F39" s="14"/>
      <c r="G39" s="2"/>
      <c r="H39" s="14"/>
      <c r="I39" s="2"/>
      <c r="J39" s="2"/>
      <c r="K39" s="2"/>
      <c r="L39" s="2"/>
      <c r="M39" s="2"/>
      <c r="N39" s="12"/>
      <c r="O39" s="20"/>
      <c r="P39" s="33"/>
      <c r="Q39" s="20"/>
      <c r="R39" s="6"/>
      <c r="S39" s="6"/>
      <c r="T39" s="6"/>
      <c r="U39" s="6"/>
      <c r="V39" s="6"/>
    </row>
    <row r="40" ht="12.75" customHeight="1">
      <c r="A40" s="12"/>
      <c r="B40" s="14"/>
      <c r="C40" s="2"/>
      <c r="D40" s="14"/>
      <c r="E40" s="14"/>
      <c r="F40" s="14"/>
      <c r="G40" s="14"/>
      <c r="H40" s="14"/>
      <c r="I40" s="14"/>
      <c r="J40" s="2"/>
      <c r="K40" s="2"/>
      <c r="L40" s="2"/>
      <c r="M40" s="2"/>
      <c r="N40" s="12"/>
      <c r="O40" s="2"/>
      <c r="P40" s="33"/>
      <c r="Q40" s="6"/>
      <c r="R40" s="6"/>
      <c r="S40" s="6"/>
      <c r="T40" s="6"/>
      <c r="U40" s="6"/>
      <c r="V40" s="6"/>
    </row>
    <row r="41" ht="12.75" customHeight="1">
      <c r="A41" s="12"/>
      <c r="B41" s="14"/>
      <c r="C41" s="2"/>
      <c r="D41" s="14"/>
      <c r="E41" s="2"/>
      <c r="F41" s="14"/>
      <c r="G41" s="2"/>
      <c r="H41" s="14"/>
      <c r="I41" s="2"/>
      <c r="J41" s="2"/>
      <c r="K41" s="2"/>
      <c r="L41" s="2"/>
      <c r="M41" s="2"/>
      <c r="N41" s="12"/>
      <c r="O41" s="20"/>
      <c r="P41" s="33"/>
      <c r="Q41" s="20"/>
      <c r="R41" s="6"/>
      <c r="S41" s="6"/>
      <c r="T41" s="6"/>
      <c r="U41" s="6"/>
      <c r="V41" s="6"/>
    </row>
    <row r="42" ht="12.75" customHeight="1">
      <c r="A42" s="12"/>
      <c r="B42" s="14"/>
      <c r="C42" s="2"/>
      <c r="D42" s="2"/>
      <c r="E42" s="2"/>
      <c r="F42" s="14"/>
      <c r="G42" s="2"/>
      <c r="H42" s="2"/>
      <c r="I42" s="2"/>
      <c r="J42" s="2"/>
      <c r="K42" s="2"/>
      <c r="L42" s="2"/>
      <c r="M42" s="2"/>
      <c r="N42" s="2"/>
      <c r="O42" s="2"/>
      <c r="P42" s="33"/>
      <c r="Q42" s="6"/>
      <c r="R42" s="6"/>
      <c r="S42" s="6"/>
      <c r="T42" s="6"/>
      <c r="U42" s="6"/>
      <c r="V42" s="6"/>
    </row>
    <row r="43" ht="12.75" customHeight="1">
      <c r="A43" s="12"/>
      <c r="B43" s="14"/>
      <c r="C43" s="2"/>
      <c r="D43" s="14"/>
      <c r="E43" s="14"/>
      <c r="F43" s="2"/>
      <c r="G43" s="2"/>
      <c r="H43" s="2"/>
      <c r="I43" s="14"/>
      <c r="J43" s="2"/>
      <c r="K43" s="2"/>
      <c r="L43" s="2"/>
      <c r="M43" s="2"/>
      <c r="N43" s="2"/>
      <c r="O43" s="2"/>
      <c r="P43" s="33"/>
      <c r="Q43" s="6"/>
      <c r="R43" s="6"/>
      <c r="S43" s="6"/>
      <c r="T43" s="6"/>
      <c r="U43" s="6"/>
      <c r="V43" s="6"/>
    </row>
    <row r="44" ht="12.75" customHeight="1">
      <c r="A44" s="12"/>
      <c r="B44" s="14"/>
      <c r="C44" s="2"/>
      <c r="D44" s="14"/>
      <c r="E44" s="2"/>
      <c r="F44" s="14"/>
      <c r="G44" s="2"/>
      <c r="H44" s="14"/>
      <c r="I44" s="2"/>
      <c r="J44" s="2"/>
      <c r="K44" s="2"/>
      <c r="L44" s="2"/>
      <c r="M44" s="2"/>
      <c r="N44" s="2"/>
      <c r="O44" s="2"/>
      <c r="P44" s="33"/>
      <c r="Q44" s="20"/>
      <c r="R44" s="6"/>
      <c r="S44" s="6"/>
      <c r="T44" s="6"/>
      <c r="U44" s="6"/>
      <c r="V44" s="6"/>
    </row>
    <row r="45" ht="12.75" customHeight="1">
      <c r="A45" s="12"/>
      <c r="B45" s="14"/>
      <c r="C45" s="2"/>
      <c r="D45" s="1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3"/>
      <c r="Q45" s="20"/>
      <c r="R45" s="6"/>
      <c r="S45" s="6"/>
      <c r="T45" s="6"/>
      <c r="U45" s="6"/>
      <c r="V45" s="6"/>
    </row>
    <row r="46" ht="12.75" customHeight="1">
      <c r="A46" s="12"/>
      <c r="B46" s="14"/>
      <c r="C46" s="2"/>
      <c r="D46" s="2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33"/>
      <c r="Q46" s="20"/>
      <c r="R46" s="6"/>
      <c r="S46" s="6"/>
      <c r="T46" s="6"/>
      <c r="U46" s="6"/>
      <c r="V46" s="6"/>
    </row>
    <row r="47" ht="12.75" customHeight="1">
      <c r="A47" s="12"/>
      <c r="B47" s="14"/>
      <c r="C47" s="2"/>
      <c r="D47" s="14"/>
      <c r="E47" s="2"/>
      <c r="F47" s="14"/>
      <c r="G47" s="2"/>
      <c r="H47" s="14"/>
      <c r="I47" s="2"/>
      <c r="J47" s="2"/>
      <c r="K47" s="2"/>
      <c r="L47" s="2"/>
      <c r="M47" s="2"/>
      <c r="N47" s="2"/>
      <c r="O47" s="2"/>
      <c r="P47" s="33"/>
      <c r="Q47" s="20"/>
      <c r="R47" s="6"/>
      <c r="S47" s="6"/>
      <c r="T47" s="6"/>
      <c r="U47" s="6"/>
      <c r="V47" s="6"/>
    </row>
    <row r="48" ht="12.75" customHeight="1">
      <c r="A48" s="12"/>
      <c r="B48" s="14"/>
      <c r="C48" s="2"/>
      <c r="D48" s="14"/>
      <c r="E48" s="14"/>
      <c r="F48" s="14"/>
      <c r="G48" s="2"/>
      <c r="H48" s="14"/>
      <c r="I48" s="2"/>
      <c r="J48" s="2"/>
      <c r="K48" s="2"/>
      <c r="L48" s="2"/>
      <c r="M48" s="2"/>
      <c r="N48" s="2"/>
      <c r="O48" s="2"/>
      <c r="P48" s="33"/>
      <c r="Q48" s="20"/>
      <c r="R48" s="6"/>
      <c r="S48" s="6"/>
      <c r="T48" s="6"/>
      <c r="U48" s="6"/>
      <c r="V48" s="6"/>
    </row>
    <row r="49" ht="12.75" customHeight="1">
      <c r="A49" s="12"/>
      <c r="B49" s="14"/>
      <c r="C49" s="2"/>
      <c r="D49" s="14"/>
      <c r="E49" s="14"/>
      <c r="F49" s="14"/>
      <c r="G49" s="14"/>
      <c r="H49" s="14"/>
      <c r="I49" s="2"/>
      <c r="J49" s="14"/>
      <c r="K49" s="2"/>
      <c r="L49" s="2"/>
      <c r="M49" s="2"/>
      <c r="N49" s="2"/>
      <c r="O49" s="2"/>
      <c r="P49" s="33"/>
      <c r="Q49" s="20"/>
      <c r="R49" s="6"/>
      <c r="S49" s="6"/>
      <c r="T49" s="6"/>
      <c r="U49" s="6"/>
      <c r="V49" s="6"/>
    </row>
    <row r="50" ht="12.75" customHeight="1">
      <c r="A50" s="12"/>
      <c r="B50" s="14"/>
      <c r="C50" s="2"/>
      <c r="D50" s="14"/>
      <c r="E50" s="14"/>
      <c r="F50" s="14"/>
      <c r="G50" s="14"/>
      <c r="H50" s="14"/>
      <c r="I50" s="2"/>
      <c r="J50" s="2"/>
      <c r="K50" s="2"/>
      <c r="L50" s="2"/>
      <c r="M50" s="2"/>
      <c r="N50" s="2"/>
      <c r="O50" s="2"/>
      <c r="P50" s="33"/>
      <c r="Q50" s="20"/>
      <c r="R50" s="6"/>
      <c r="S50" s="6"/>
      <c r="T50" s="6"/>
      <c r="U50" s="6"/>
      <c r="V50" s="6"/>
    </row>
    <row r="51" ht="12.75" customHeight="1">
      <c r="A51" s="12"/>
      <c r="B51" s="1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ht="12.75" customHeight="1">
      <c r="A52" s="12"/>
      <c r="B52" s="1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ht="12.75" customHeight="1">
      <c r="A53" s="12"/>
      <c r="B53" s="1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ht="12.75" customHeight="1">
      <c r="A54" s="1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ht="12.75" customHeight="1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ht="12.75" customHeight="1">
      <c r="A56" s="1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ht="12.75" customHeight="1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29"/>
    <col customWidth="1" min="2" max="2" width="11.29"/>
    <col customWidth="1" min="3" max="3" width="10.86"/>
    <col customWidth="1" min="4" max="4" width="13.14"/>
    <col customWidth="1" min="5" max="26" width="8.71"/>
  </cols>
  <sheetData>
    <row r="1" ht="15.0" customHeight="1">
      <c r="A1" s="4" t="s">
        <v>165</v>
      </c>
      <c r="B1" s="6"/>
      <c r="C1" s="6"/>
      <c r="D1" s="6"/>
    </row>
    <row r="2" ht="12.75" customHeight="1">
      <c r="A2" s="6"/>
      <c r="B2" s="6"/>
      <c r="C2" s="6"/>
      <c r="D2" s="6"/>
    </row>
    <row r="3" ht="12.75" customHeight="1">
      <c r="A3" s="6"/>
      <c r="B3" s="47" t="s">
        <v>166</v>
      </c>
      <c r="C3" s="47" t="s">
        <v>167</v>
      </c>
      <c r="D3" s="47" t="s">
        <v>168</v>
      </c>
    </row>
    <row r="4" ht="12.75" customHeight="1">
      <c r="A4" s="6"/>
      <c r="B4" s="64">
        <v>44.0</v>
      </c>
      <c r="C4" s="65">
        <v>50.0</v>
      </c>
      <c r="D4" s="66">
        <f>+B4*C4</f>
        <v>2200</v>
      </c>
    </row>
    <row r="5" ht="12.75" customHeight="1">
      <c r="A5" s="6"/>
      <c r="B5" s="6"/>
      <c r="C5" s="6"/>
      <c r="D5" s="66"/>
    </row>
    <row r="6" ht="12.75" customHeight="1">
      <c r="A6" s="12" t="s">
        <v>169</v>
      </c>
      <c r="B6" s="67"/>
      <c r="C6" s="6"/>
      <c r="D6" s="66"/>
    </row>
    <row r="7" ht="12.75" customHeight="1">
      <c r="A7" s="6" t="s">
        <v>170</v>
      </c>
      <c r="B7" s="67">
        <v>50.0</v>
      </c>
      <c r="C7" s="6"/>
      <c r="D7" s="66">
        <f t="shared" ref="D7:D9" si="1">17*B7</f>
        <v>850</v>
      </c>
    </row>
    <row r="8" ht="12.75" customHeight="1">
      <c r="A8" s="6" t="s">
        <v>171</v>
      </c>
      <c r="B8" s="67">
        <v>30.0</v>
      </c>
      <c r="C8" s="6"/>
      <c r="D8" s="66">
        <f t="shared" si="1"/>
        <v>510</v>
      </c>
    </row>
    <row r="9" ht="12.75" customHeight="1">
      <c r="A9" s="6" t="s">
        <v>172</v>
      </c>
      <c r="B9" s="67">
        <v>15.0</v>
      </c>
      <c r="C9" s="6"/>
      <c r="D9" s="68">
        <f t="shared" si="1"/>
        <v>255</v>
      </c>
    </row>
    <row r="10" ht="12.75" customHeight="1">
      <c r="A10" s="6"/>
      <c r="B10" s="67"/>
      <c r="C10" s="6"/>
      <c r="D10" s="66">
        <f>SUM(D7:D9)</f>
        <v>1615</v>
      </c>
    </row>
    <row r="11" ht="12.75" customHeight="1">
      <c r="A11" s="6"/>
      <c r="B11" s="6"/>
      <c r="C11" s="6"/>
      <c r="D11" s="66"/>
    </row>
    <row r="12" ht="12.75" customHeight="1">
      <c r="A12" s="12" t="s">
        <v>173</v>
      </c>
      <c r="B12" s="6"/>
      <c r="C12" s="6"/>
      <c r="D12" s="66">
        <v>50.0</v>
      </c>
    </row>
    <row r="13" ht="12.75" customHeight="1">
      <c r="A13" s="12"/>
      <c r="B13" s="6"/>
      <c r="C13" s="6"/>
      <c r="D13" s="66"/>
    </row>
    <row r="14" ht="12.75" customHeight="1">
      <c r="A14" s="6"/>
      <c r="B14" s="6"/>
      <c r="C14" s="6"/>
      <c r="D14" s="66"/>
      <c r="F14" s="66"/>
    </row>
    <row r="15" ht="12.75" customHeight="1">
      <c r="A15" s="12" t="s">
        <v>174</v>
      </c>
      <c r="B15" s="6"/>
      <c r="C15" s="6"/>
      <c r="D15" s="66"/>
    </row>
    <row r="16" ht="12.75" customHeight="1">
      <c r="A16" s="6" t="s">
        <v>170</v>
      </c>
      <c r="B16" s="67" t="s">
        <v>0</v>
      </c>
      <c r="C16" s="69">
        <v>0.6</v>
      </c>
      <c r="D16" s="66">
        <f>485*0.6+4</f>
        <v>295</v>
      </c>
      <c r="F16" s="66"/>
    </row>
    <row r="17" ht="12.75" customHeight="1">
      <c r="A17" s="6" t="s">
        <v>171</v>
      </c>
      <c r="B17" s="67" t="s">
        <v>0</v>
      </c>
      <c r="C17" s="69">
        <v>0.25</v>
      </c>
      <c r="D17" s="66">
        <f>485*0.25-1</f>
        <v>120.25</v>
      </c>
    </row>
    <row r="18" ht="12.75" customHeight="1">
      <c r="A18" s="6" t="s">
        <v>172</v>
      </c>
      <c r="B18" s="67" t="s">
        <v>0</v>
      </c>
      <c r="C18" s="69">
        <v>0.1</v>
      </c>
      <c r="D18" s="66">
        <f>485*0.1-4</f>
        <v>44.5</v>
      </c>
    </row>
    <row r="19" ht="12.75" customHeight="1">
      <c r="A19" s="6" t="s">
        <v>175</v>
      </c>
      <c r="B19" s="67"/>
      <c r="C19" s="69">
        <v>0.05</v>
      </c>
      <c r="D19" s="68">
        <f>485*0.05+1</f>
        <v>25.25</v>
      </c>
    </row>
    <row r="20" ht="12.75" customHeight="1">
      <c r="A20" s="6"/>
      <c r="B20" s="67"/>
      <c r="C20" s="6"/>
      <c r="D20" s="66">
        <f>SUM(D16:D19)</f>
        <v>485</v>
      </c>
    </row>
    <row r="21" ht="12.75" customHeight="1">
      <c r="A21" s="6"/>
      <c r="B21" s="67"/>
      <c r="C21" s="6"/>
      <c r="D21" s="66"/>
    </row>
    <row r="22" ht="12.75" customHeight="1">
      <c r="A22" s="12" t="s">
        <v>176</v>
      </c>
      <c r="B22" s="67"/>
      <c r="C22" s="6"/>
      <c r="D22" s="66">
        <v>50.0</v>
      </c>
    </row>
    <row r="23" ht="12.75" customHeight="1">
      <c r="A23" s="40" t="s">
        <v>177</v>
      </c>
      <c r="B23" s="67"/>
      <c r="C23" s="6"/>
      <c r="D23" s="66"/>
    </row>
    <row r="24" ht="12.75" customHeight="1">
      <c r="A24" s="6"/>
      <c r="B24" s="67"/>
      <c r="C24" s="6"/>
      <c r="D24" s="66"/>
    </row>
    <row r="25" ht="12.75" customHeight="1">
      <c r="A25" s="12" t="s">
        <v>178</v>
      </c>
      <c r="B25" s="67"/>
      <c r="C25" s="6"/>
      <c r="D25" s="66">
        <v>0.0</v>
      </c>
    </row>
    <row r="26" ht="12.75" customHeight="1">
      <c r="A26" s="6"/>
      <c r="B26" s="67"/>
      <c r="C26" s="6"/>
      <c r="D26" s="66"/>
    </row>
    <row r="27" ht="12.75" customHeight="1">
      <c r="A27" s="6"/>
      <c r="B27" s="6"/>
      <c r="C27" s="6" t="s">
        <v>168</v>
      </c>
      <c r="D27" s="66">
        <f>+D10+D12+D20+D25+D22</f>
        <v>2200</v>
      </c>
    </row>
    <row r="28" ht="12.75" customHeight="1">
      <c r="A28" s="6"/>
      <c r="B28" s="6"/>
      <c r="C28" s="6"/>
      <c r="D28" s="66"/>
    </row>
    <row r="29" ht="12.75" customHeight="1">
      <c r="A29" s="6"/>
      <c r="B29" s="6"/>
      <c r="C29" s="6"/>
      <c r="D29" s="66"/>
    </row>
    <row r="30" ht="12.75" customHeight="1">
      <c r="A30" s="12" t="s">
        <v>179</v>
      </c>
      <c r="B30" s="6"/>
      <c r="C30" s="6"/>
      <c r="D30" s="70">
        <v>410.0</v>
      </c>
    </row>
    <row r="31" ht="12.75" customHeight="1">
      <c r="A31" s="6"/>
      <c r="B31" s="6"/>
      <c r="C31" s="6"/>
      <c r="D31" s="66"/>
    </row>
    <row r="32" ht="12.75" customHeight="1">
      <c r="A32" s="12" t="s">
        <v>180</v>
      </c>
      <c r="B32" s="67"/>
      <c r="C32" s="6"/>
      <c r="D32" s="70">
        <v>330.0</v>
      </c>
    </row>
    <row r="33" ht="12.75" customHeight="1">
      <c r="A33" s="6"/>
      <c r="B33" s="6"/>
      <c r="C33" s="6"/>
      <c r="D33" s="67" t="s">
        <v>0</v>
      </c>
    </row>
    <row r="34" ht="12.75" customHeight="1">
      <c r="A34" s="12" t="s">
        <v>181</v>
      </c>
      <c r="B34" s="67"/>
      <c r="C34" s="6"/>
      <c r="D34" s="70">
        <v>190.0</v>
      </c>
    </row>
    <row r="35" ht="12.75" customHeight="1">
      <c r="A35" s="6"/>
      <c r="B35" s="6"/>
      <c r="C35" s="6"/>
      <c r="D35" s="67"/>
    </row>
    <row r="36" ht="12.75" customHeight="1">
      <c r="A36" s="6"/>
      <c r="B36" s="6"/>
      <c r="C36" s="6"/>
      <c r="D36" s="67"/>
    </row>
    <row r="37" ht="12.75" customHeight="1">
      <c r="A37" s="6"/>
      <c r="B37" s="6"/>
      <c r="C37" s="6"/>
      <c r="D37" s="6"/>
    </row>
    <row r="38" ht="12.75" customHeight="1">
      <c r="A38" s="6"/>
      <c r="B38" s="6"/>
      <c r="C38" s="6"/>
      <c r="D38" s="6"/>
    </row>
    <row r="39" ht="12.75" customHeight="1">
      <c r="A39" s="6"/>
      <c r="B39" s="6"/>
      <c r="C39" s="6"/>
      <c r="D39" s="6"/>
    </row>
    <row r="40" ht="12.75" customHeight="1">
      <c r="A40" s="6"/>
      <c r="B40" s="6"/>
      <c r="C40" s="6"/>
      <c r="D40" s="6"/>
    </row>
    <row r="41" ht="12.75" customHeight="1">
      <c r="A41" s="6"/>
      <c r="B41" s="6"/>
      <c r="C41" s="6"/>
      <c r="D41" s="6"/>
    </row>
    <row r="42" ht="12.75" customHeight="1">
      <c r="A42" s="6"/>
      <c r="B42" s="6"/>
      <c r="C42" s="6"/>
      <c r="D42" s="6"/>
    </row>
    <row r="43" ht="12.75" customHeight="1">
      <c r="A43" s="6"/>
      <c r="B43" s="6"/>
      <c r="C43" s="6"/>
      <c r="D43" s="6"/>
    </row>
    <row r="44" ht="12.75" customHeight="1">
      <c r="A44" s="6"/>
      <c r="B44" s="6"/>
      <c r="C44" s="6"/>
      <c r="D44" s="6"/>
    </row>
    <row r="45" ht="12.75" customHeight="1">
      <c r="A45" s="6"/>
      <c r="B45" s="6"/>
      <c r="C45" s="6"/>
      <c r="D45" s="6"/>
    </row>
    <row r="46" ht="12.75" customHeight="1">
      <c r="A46" s="6"/>
      <c r="B46" s="6"/>
      <c r="C46" s="6"/>
      <c r="D46" s="6"/>
    </row>
    <row r="47" ht="12.75" customHeight="1">
      <c r="A47" s="6"/>
      <c r="B47" s="6"/>
      <c r="C47" s="6"/>
      <c r="D47" s="6"/>
    </row>
    <row r="48" ht="12.75" customHeight="1">
      <c r="A48" s="6"/>
      <c r="B48" s="6"/>
      <c r="C48" s="6"/>
      <c r="D48" s="6"/>
    </row>
    <row r="49" ht="12.75" customHeight="1">
      <c r="A49" s="6"/>
      <c r="B49" s="6"/>
      <c r="C49" s="6"/>
      <c r="D49" s="6"/>
    </row>
    <row r="50" ht="12.75" customHeight="1">
      <c r="A50" s="6"/>
      <c r="B50" s="6"/>
      <c r="C50" s="6"/>
      <c r="D50" s="6"/>
    </row>
    <row r="51" ht="12.75" customHeight="1">
      <c r="A51" s="6"/>
      <c r="B51" s="6"/>
      <c r="C51" s="6"/>
      <c r="D51" s="6"/>
    </row>
    <row r="52" ht="12.75" customHeight="1">
      <c r="A52" s="6"/>
      <c r="B52" s="6"/>
      <c r="C52" s="6"/>
      <c r="D52" s="6"/>
    </row>
    <row r="53" ht="12.75" customHeight="1">
      <c r="A53" s="6"/>
      <c r="B53" s="6"/>
      <c r="C53" s="6"/>
      <c r="D53" s="6"/>
    </row>
    <row r="54" ht="12.75" customHeight="1">
      <c r="A54" s="6"/>
      <c r="B54" s="6"/>
      <c r="C54" s="6"/>
      <c r="D54" s="6"/>
    </row>
    <row r="55" ht="12.75" customHeight="1">
      <c r="A55" s="6"/>
      <c r="B55" s="6"/>
      <c r="C55" s="6"/>
      <c r="D55" s="6"/>
    </row>
    <row r="56" ht="12.75" customHeight="1">
      <c r="A56" s="6"/>
      <c r="B56" s="6"/>
      <c r="C56" s="6"/>
      <c r="D56" s="6"/>
    </row>
    <row r="57" ht="12.75" customHeight="1">
      <c r="A57" s="6"/>
      <c r="B57" s="6"/>
      <c r="C57" s="6"/>
      <c r="D57" s="6"/>
    </row>
    <row r="58" ht="12.75" customHeight="1">
      <c r="A58" s="6"/>
      <c r="B58" s="6"/>
      <c r="C58" s="6"/>
      <c r="D58" s="6"/>
    </row>
    <row r="59" ht="12.75" customHeight="1">
      <c r="A59" s="6"/>
      <c r="B59" s="6"/>
      <c r="C59" s="6"/>
      <c r="D59" s="6"/>
    </row>
    <row r="60" ht="12.75" customHeight="1">
      <c r="A60" s="6"/>
      <c r="B60" s="6"/>
      <c r="C60" s="6"/>
      <c r="D60" s="6"/>
    </row>
    <row r="61" ht="12.75" customHeight="1">
      <c r="A61" s="6"/>
      <c r="B61" s="6"/>
      <c r="C61" s="6"/>
      <c r="D61" s="6"/>
    </row>
    <row r="62" ht="12.75" customHeight="1">
      <c r="A62" s="6"/>
      <c r="B62" s="6"/>
      <c r="C62" s="6"/>
      <c r="D62" s="6"/>
    </row>
    <row r="63" ht="12.75" customHeight="1">
      <c r="A63" s="6"/>
      <c r="B63" s="6"/>
      <c r="C63" s="6"/>
      <c r="D63" s="6"/>
    </row>
    <row r="64" ht="12.75" customHeight="1">
      <c r="A64" s="6"/>
      <c r="B64" s="6"/>
      <c r="C64" s="6"/>
      <c r="D64" s="6"/>
    </row>
    <row r="65" ht="12.75" customHeight="1">
      <c r="A65" s="6"/>
      <c r="B65" s="6"/>
      <c r="C65" s="6"/>
      <c r="D65" s="6"/>
    </row>
    <row r="66" ht="12.75" customHeight="1">
      <c r="A66" s="6"/>
      <c r="B66" s="6"/>
      <c r="C66" s="6"/>
      <c r="D66" s="6"/>
    </row>
    <row r="67" ht="12.75" customHeight="1">
      <c r="A67" s="6"/>
      <c r="B67" s="6"/>
      <c r="C67" s="6"/>
      <c r="D67" s="6"/>
    </row>
    <row r="68" ht="12.75" customHeight="1">
      <c r="A68" s="6"/>
      <c r="B68" s="6"/>
      <c r="C68" s="6"/>
      <c r="D68" s="6"/>
    </row>
    <row r="69" ht="12.75" customHeight="1">
      <c r="A69" s="6"/>
      <c r="B69" s="6"/>
      <c r="C69" s="6"/>
      <c r="D69" s="6"/>
    </row>
    <row r="70" ht="12.75" customHeight="1">
      <c r="A70" s="6"/>
      <c r="B70" s="6"/>
      <c r="C70" s="6"/>
      <c r="D70" s="6"/>
    </row>
    <row r="71" ht="12.75" customHeight="1">
      <c r="A71" s="6"/>
      <c r="B71" s="6"/>
      <c r="C71" s="6"/>
      <c r="D71" s="6"/>
    </row>
    <row r="72" ht="12.75" customHeight="1">
      <c r="A72" s="6"/>
      <c r="B72" s="6"/>
      <c r="C72" s="6"/>
      <c r="D72" s="6"/>
    </row>
    <row r="73" ht="12.75" customHeight="1">
      <c r="A73" s="6"/>
      <c r="B73" s="6"/>
      <c r="C73" s="6"/>
      <c r="D73" s="6"/>
    </row>
    <row r="74" ht="12.75" customHeight="1">
      <c r="A74" s="6"/>
      <c r="B74" s="6"/>
      <c r="C74" s="6"/>
      <c r="D74" s="6"/>
    </row>
    <row r="75" ht="12.75" customHeight="1">
      <c r="A75" s="6"/>
      <c r="B75" s="6"/>
      <c r="C75" s="6"/>
      <c r="D75" s="6"/>
    </row>
    <row r="76" ht="12.75" customHeight="1">
      <c r="A76" s="6"/>
      <c r="B76" s="6"/>
      <c r="C76" s="6"/>
      <c r="D76" s="6"/>
    </row>
    <row r="77" ht="12.75" customHeight="1">
      <c r="A77" s="6"/>
      <c r="B77" s="6"/>
      <c r="C77" s="6"/>
      <c r="D77" s="6"/>
    </row>
    <row r="78" ht="12.75" customHeight="1">
      <c r="A78" s="6"/>
      <c r="B78" s="6"/>
      <c r="C78" s="6"/>
      <c r="D78" s="6"/>
    </row>
    <row r="79" ht="12.75" customHeight="1">
      <c r="A79" s="6"/>
      <c r="B79" s="6"/>
      <c r="C79" s="6"/>
      <c r="D79" s="6"/>
    </row>
    <row r="80" ht="12.75" customHeight="1">
      <c r="A80" s="6"/>
      <c r="B80" s="6"/>
      <c r="C80" s="6"/>
      <c r="D80" s="6"/>
    </row>
    <row r="81" ht="12.75" customHeight="1">
      <c r="A81" s="6"/>
      <c r="B81" s="6"/>
      <c r="C81" s="6"/>
      <c r="D81" s="6"/>
    </row>
    <row r="82" ht="12.75" customHeight="1">
      <c r="A82" s="6"/>
      <c r="B82" s="6"/>
      <c r="C82" s="6"/>
      <c r="D82" s="6"/>
    </row>
    <row r="83" ht="12.75" customHeight="1">
      <c r="A83" s="6"/>
      <c r="B83" s="6"/>
      <c r="C83" s="6"/>
      <c r="D83" s="6"/>
    </row>
    <row r="84" ht="12.75" customHeight="1">
      <c r="A84" s="6"/>
      <c r="B84" s="6"/>
      <c r="C84" s="6"/>
      <c r="D84" s="6"/>
    </row>
    <row r="85" ht="12.75" customHeight="1">
      <c r="A85" s="6"/>
      <c r="B85" s="6"/>
      <c r="C85" s="6"/>
      <c r="D85" s="6"/>
    </row>
    <row r="86" ht="12.75" customHeight="1">
      <c r="A86" s="6"/>
      <c r="B86" s="6"/>
      <c r="C86" s="6"/>
      <c r="D86" s="6"/>
    </row>
    <row r="87" ht="12.75" customHeight="1">
      <c r="A87" s="6"/>
      <c r="B87" s="6"/>
      <c r="C87" s="6"/>
      <c r="D87" s="6"/>
    </row>
    <row r="88" ht="12.75" customHeight="1">
      <c r="A88" s="6"/>
      <c r="B88" s="6"/>
      <c r="C88" s="6"/>
      <c r="D88" s="6"/>
    </row>
    <row r="89" ht="12.75" customHeight="1">
      <c r="A89" s="6"/>
      <c r="B89" s="6"/>
      <c r="C89" s="6"/>
      <c r="D89" s="6"/>
    </row>
    <row r="90" ht="12.75" customHeight="1">
      <c r="A90" s="6"/>
      <c r="B90" s="6"/>
      <c r="C90" s="6"/>
      <c r="D90" s="6"/>
    </row>
    <row r="91" ht="12.75" customHeight="1">
      <c r="A91" s="6"/>
      <c r="B91" s="6"/>
      <c r="C91" s="6"/>
      <c r="D91" s="6"/>
    </row>
    <row r="92" ht="12.75" customHeight="1">
      <c r="A92" s="6"/>
      <c r="B92" s="6"/>
      <c r="C92" s="6"/>
      <c r="D92" s="6"/>
    </row>
    <row r="93" ht="12.75" customHeight="1">
      <c r="A93" s="6"/>
      <c r="B93" s="6"/>
      <c r="C93" s="6"/>
      <c r="D93" s="6"/>
    </row>
    <row r="94" ht="12.75" customHeight="1">
      <c r="A94" s="6"/>
      <c r="B94" s="6"/>
      <c r="C94" s="6"/>
      <c r="D94" s="6"/>
    </row>
    <row r="95" ht="12.75" customHeight="1">
      <c r="A95" s="6"/>
      <c r="B95" s="6"/>
      <c r="C95" s="6"/>
      <c r="D95" s="6"/>
    </row>
    <row r="96" ht="12.75" customHeight="1">
      <c r="A96" s="6"/>
      <c r="B96" s="6"/>
      <c r="C96" s="6"/>
      <c r="D96" s="6"/>
    </row>
    <row r="97" ht="12.75" customHeight="1">
      <c r="A97" s="6"/>
      <c r="B97" s="6"/>
      <c r="C97" s="6"/>
      <c r="D97" s="6"/>
    </row>
    <row r="98" ht="12.75" customHeight="1">
      <c r="A98" s="6"/>
      <c r="B98" s="6"/>
      <c r="C98" s="6"/>
      <c r="D98" s="6"/>
    </row>
    <row r="99" ht="12.75" customHeight="1">
      <c r="A99" s="6"/>
      <c r="B99" s="6"/>
      <c r="C99" s="6"/>
      <c r="D99" s="6"/>
    </row>
    <row r="100" ht="12.75" customHeight="1">
      <c r="A100" s="6"/>
      <c r="B100" s="6"/>
      <c r="C100" s="6"/>
      <c r="D100" s="6"/>
    </row>
    <row r="101" ht="12.75" customHeight="1">
      <c r="A101" s="6"/>
      <c r="B101" s="6"/>
      <c r="C101" s="6"/>
      <c r="D101" s="6"/>
    </row>
    <row r="102" ht="12.75" customHeight="1">
      <c r="A102" s="6"/>
      <c r="B102" s="6"/>
      <c r="C102" s="6"/>
      <c r="D102" s="6"/>
    </row>
    <row r="103" ht="12.75" customHeight="1">
      <c r="A103" s="6"/>
      <c r="B103" s="6"/>
      <c r="C103" s="6"/>
      <c r="D103" s="6"/>
    </row>
    <row r="104" ht="12.75" customHeight="1">
      <c r="A104" s="6"/>
      <c r="B104" s="6"/>
      <c r="C104" s="6"/>
      <c r="D104" s="6"/>
    </row>
    <row r="105" ht="12.75" customHeight="1">
      <c r="A105" s="6"/>
      <c r="B105" s="6"/>
      <c r="C105" s="6"/>
      <c r="D105" s="6"/>
    </row>
    <row r="106" ht="12.75" customHeight="1">
      <c r="A106" s="6"/>
      <c r="B106" s="6"/>
      <c r="C106" s="6"/>
      <c r="D106" s="6"/>
    </row>
    <row r="107" ht="12.75" customHeight="1">
      <c r="A107" s="6"/>
      <c r="B107" s="6"/>
      <c r="C107" s="6"/>
      <c r="D107" s="6"/>
    </row>
    <row r="108" ht="12.75" customHeight="1">
      <c r="A108" s="6"/>
      <c r="B108" s="6"/>
      <c r="C108" s="6"/>
      <c r="D108" s="6"/>
    </row>
    <row r="109" ht="12.75" customHeight="1">
      <c r="A109" s="6"/>
      <c r="B109" s="6"/>
      <c r="C109" s="6"/>
      <c r="D109" s="6"/>
    </row>
    <row r="110" ht="12.75" customHeight="1">
      <c r="A110" s="6"/>
      <c r="B110" s="6"/>
      <c r="C110" s="6"/>
      <c r="D110" s="6"/>
    </row>
    <row r="111" ht="12.75" customHeight="1">
      <c r="A111" s="6"/>
      <c r="B111" s="6"/>
      <c r="C111" s="6"/>
      <c r="D111" s="6"/>
    </row>
    <row r="112" ht="12.75" customHeight="1">
      <c r="A112" s="6"/>
      <c r="B112" s="6"/>
      <c r="C112" s="6"/>
      <c r="D112" s="6"/>
    </row>
    <row r="113" ht="12.75" customHeight="1">
      <c r="A113" s="6"/>
      <c r="B113" s="6"/>
      <c r="C113" s="6"/>
      <c r="D113" s="6"/>
    </row>
    <row r="114" ht="12.75" customHeight="1">
      <c r="A114" s="6"/>
      <c r="B114" s="6"/>
      <c r="C114" s="6"/>
      <c r="D114" s="6"/>
    </row>
    <row r="115" ht="12.75" customHeight="1">
      <c r="A115" s="6"/>
      <c r="B115" s="6"/>
      <c r="C115" s="6"/>
      <c r="D115" s="6"/>
    </row>
    <row r="116" ht="12.75" customHeight="1">
      <c r="A116" s="6"/>
      <c r="B116" s="6"/>
      <c r="C116" s="6"/>
      <c r="D116" s="6"/>
    </row>
    <row r="117" ht="12.75" customHeight="1">
      <c r="A117" s="6"/>
      <c r="B117" s="6"/>
      <c r="C117" s="6"/>
      <c r="D117" s="6"/>
    </row>
    <row r="118" ht="12.75" customHeight="1">
      <c r="A118" s="6"/>
      <c r="B118" s="6"/>
      <c r="C118" s="6"/>
      <c r="D118" s="6"/>
    </row>
    <row r="119" ht="12.75" customHeight="1">
      <c r="A119" s="6"/>
      <c r="B119" s="6"/>
      <c r="C119" s="6"/>
      <c r="D119" s="6"/>
    </row>
    <row r="120" ht="12.75" customHeight="1">
      <c r="A120" s="6"/>
      <c r="B120" s="6"/>
      <c r="C120" s="6"/>
      <c r="D120" s="6"/>
    </row>
    <row r="121" ht="12.75" customHeight="1">
      <c r="A121" s="6"/>
      <c r="B121" s="6"/>
      <c r="C121" s="6"/>
      <c r="D121" s="6"/>
    </row>
    <row r="122" ht="12.75" customHeight="1">
      <c r="A122" s="6"/>
      <c r="B122" s="6"/>
      <c r="C122" s="6"/>
      <c r="D122" s="6"/>
    </row>
    <row r="123" ht="12.75" customHeight="1">
      <c r="A123" s="6"/>
      <c r="B123" s="6"/>
      <c r="C123" s="6"/>
      <c r="D123" s="6"/>
    </row>
    <row r="124" ht="12.75" customHeight="1">
      <c r="A124" s="6"/>
      <c r="B124" s="6"/>
      <c r="C124" s="6"/>
      <c r="D124" s="6"/>
    </row>
    <row r="125" ht="12.75" customHeight="1">
      <c r="A125" s="6"/>
      <c r="B125" s="6"/>
      <c r="C125" s="6"/>
      <c r="D125" s="6"/>
    </row>
    <row r="126" ht="12.75" customHeight="1">
      <c r="A126" s="6"/>
      <c r="B126" s="6"/>
      <c r="C126" s="6"/>
      <c r="D126" s="6"/>
    </row>
    <row r="127" ht="12.75" customHeight="1">
      <c r="A127" s="6"/>
      <c r="B127" s="6"/>
      <c r="C127" s="6"/>
      <c r="D127" s="6"/>
    </row>
    <row r="128" ht="12.75" customHeight="1">
      <c r="A128" s="6"/>
      <c r="B128" s="6"/>
      <c r="C128" s="6"/>
      <c r="D128" s="6"/>
    </row>
    <row r="129" ht="12.75" customHeight="1">
      <c r="A129" s="6"/>
      <c r="B129" s="6"/>
      <c r="C129" s="6"/>
      <c r="D129" s="6"/>
    </row>
    <row r="130" ht="12.75" customHeight="1">
      <c r="A130" s="6"/>
      <c r="B130" s="6"/>
      <c r="C130" s="6"/>
      <c r="D130" s="6"/>
    </row>
    <row r="131" ht="12.75" customHeight="1">
      <c r="A131" s="6"/>
      <c r="B131" s="6"/>
      <c r="C131" s="6"/>
      <c r="D131" s="6"/>
    </row>
    <row r="132" ht="12.75" customHeight="1">
      <c r="A132" s="6"/>
      <c r="B132" s="6"/>
      <c r="C132" s="6"/>
      <c r="D132" s="6"/>
    </row>
    <row r="133" ht="12.75" customHeight="1">
      <c r="A133" s="6"/>
      <c r="B133" s="6"/>
      <c r="C133" s="6"/>
      <c r="D133" s="6"/>
    </row>
    <row r="134" ht="12.75" customHeight="1">
      <c r="A134" s="6"/>
      <c r="B134" s="6"/>
      <c r="C134" s="6"/>
      <c r="D134" s="6"/>
    </row>
    <row r="135" ht="12.75" customHeight="1">
      <c r="A135" s="6"/>
      <c r="B135" s="6"/>
      <c r="C135" s="6"/>
      <c r="D135" s="6"/>
    </row>
    <row r="136" ht="12.75" customHeight="1">
      <c r="A136" s="6"/>
      <c r="B136" s="6"/>
      <c r="C136" s="6"/>
      <c r="D136" s="6"/>
    </row>
    <row r="137" ht="12.75" customHeight="1">
      <c r="A137" s="6"/>
      <c r="B137" s="6"/>
      <c r="C137" s="6"/>
      <c r="D137" s="6"/>
    </row>
    <row r="138" ht="12.75" customHeight="1">
      <c r="A138" s="6"/>
      <c r="B138" s="6"/>
      <c r="C138" s="6"/>
      <c r="D138" s="6"/>
    </row>
    <row r="139" ht="12.75" customHeight="1">
      <c r="A139" s="6"/>
      <c r="B139" s="6"/>
      <c r="C139" s="6"/>
      <c r="D139" s="6"/>
    </row>
    <row r="140" ht="12.75" customHeight="1">
      <c r="A140" s="6"/>
      <c r="B140" s="6"/>
      <c r="C140" s="6"/>
      <c r="D140" s="6"/>
    </row>
    <row r="141" ht="12.75" customHeight="1">
      <c r="A141" s="6"/>
      <c r="B141" s="6"/>
      <c r="C141" s="6"/>
      <c r="D141" s="6"/>
    </row>
    <row r="142" ht="12.75" customHeight="1">
      <c r="A142" s="6"/>
      <c r="B142" s="6"/>
      <c r="C142" s="6"/>
      <c r="D142" s="6"/>
    </row>
    <row r="143" ht="12.75" customHeight="1">
      <c r="A143" s="6"/>
      <c r="B143" s="6"/>
      <c r="C143" s="6"/>
      <c r="D143" s="6"/>
    </row>
    <row r="144" ht="12.75" customHeight="1">
      <c r="A144" s="6"/>
      <c r="B144" s="6"/>
      <c r="C144" s="6"/>
      <c r="D144" s="6"/>
    </row>
    <row r="145" ht="12.75" customHeight="1">
      <c r="A145" s="6"/>
      <c r="B145" s="6"/>
      <c r="C145" s="6"/>
      <c r="D145" s="6"/>
    </row>
    <row r="146" ht="12.75" customHeight="1">
      <c r="A146" s="6"/>
      <c r="B146" s="6"/>
      <c r="C146" s="6"/>
      <c r="D146" s="6"/>
    </row>
    <row r="147" ht="12.75" customHeight="1">
      <c r="A147" s="6"/>
      <c r="B147" s="6"/>
      <c r="C147" s="6"/>
      <c r="D147" s="6"/>
    </row>
    <row r="148" ht="12.75" customHeight="1">
      <c r="A148" s="6"/>
      <c r="B148" s="6"/>
      <c r="C148" s="6"/>
      <c r="D148" s="6"/>
    </row>
    <row r="149" ht="12.75" customHeight="1">
      <c r="A149" s="6"/>
      <c r="B149" s="6"/>
      <c r="C149" s="6"/>
      <c r="D149" s="6"/>
    </row>
    <row r="150" ht="12.75" customHeight="1">
      <c r="A150" s="6"/>
      <c r="B150" s="6"/>
      <c r="C150" s="6"/>
      <c r="D150" s="6"/>
    </row>
    <row r="151" ht="12.75" customHeight="1">
      <c r="A151" s="6"/>
      <c r="B151" s="6"/>
      <c r="C151" s="6"/>
      <c r="D151" s="6"/>
    </row>
    <row r="152" ht="12.75" customHeight="1">
      <c r="A152" s="6"/>
      <c r="B152" s="6"/>
      <c r="C152" s="6"/>
      <c r="D152" s="6"/>
    </row>
    <row r="153" ht="12.75" customHeight="1">
      <c r="A153" s="6"/>
      <c r="B153" s="6"/>
      <c r="C153" s="6"/>
      <c r="D153" s="6"/>
    </row>
    <row r="154" ht="12.75" customHeight="1">
      <c r="A154" s="6"/>
      <c r="B154" s="6"/>
      <c r="C154" s="6"/>
      <c r="D154" s="6"/>
    </row>
    <row r="155" ht="12.75" customHeight="1">
      <c r="A155" s="6"/>
      <c r="B155" s="6"/>
      <c r="C155" s="6"/>
      <c r="D155" s="6"/>
    </row>
    <row r="156" ht="12.75" customHeight="1">
      <c r="A156" s="6"/>
      <c r="B156" s="6"/>
      <c r="C156" s="6"/>
      <c r="D156" s="6"/>
    </row>
    <row r="157" ht="12.75" customHeight="1">
      <c r="A157" s="6"/>
      <c r="B157" s="6"/>
      <c r="C157" s="6"/>
      <c r="D157" s="6"/>
    </row>
    <row r="158" ht="12.75" customHeight="1">
      <c r="A158" s="6"/>
      <c r="B158" s="6"/>
      <c r="C158" s="6"/>
      <c r="D158" s="6"/>
    </row>
    <row r="159" ht="12.75" customHeight="1">
      <c r="A159" s="6"/>
      <c r="B159" s="6"/>
      <c r="C159" s="6"/>
      <c r="D159" s="6"/>
    </row>
    <row r="160" ht="12.75" customHeight="1">
      <c r="A160" s="6"/>
      <c r="B160" s="6"/>
      <c r="C160" s="6"/>
      <c r="D160" s="6"/>
    </row>
    <row r="161" ht="12.75" customHeight="1">
      <c r="A161" s="6"/>
      <c r="B161" s="6"/>
      <c r="C161" s="6"/>
      <c r="D161" s="6"/>
    </row>
    <row r="162" ht="12.75" customHeight="1">
      <c r="A162" s="6"/>
      <c r="B162" s="6"/>
      <c r="C162" s="6"/>
      <c r="D162" s="6"/>
    </row>
    <row r="163" ht="12.75" customHeight="1">
      <c r="A163" s="6"/>
      <c r="B163" s="6"/>
      <c r="C163" s="6"/>
      <c r="D163" s="6"/>
    </row>
    <row r="164" ht="12.75" customHeight="1">
      <c r="A164" s="6"/>
      <c r="B164" s="6"/>
      <c r="C164" s="6"/>
      <c r="D164" s="6"/>
    </row>
    <row r="165" ht="12.75" customHeight="1">
      <c r="A165" s="6"/>
      <c r="B165" s="6"/>
      <c r="C165" s="6"/>
      <c r="D165" s="6"/>
    </row>
    <row r="166" ht="12.75" customHeight="1">
      <c r="A166" s="6"/>
      <c r="B166" s="6"/>
      <c r="C166" s="6"/>
      <c r="D166" s="6"/>
    </row>
    <row r="167" ht="12.75" customHeight="1">
      <c r="A167" s="6"/>
      <c r="B167" s="6"/>
      <c r="C167" s="6"/>
      <c r="D167" s="6"/>
    </row>
    <row r="168" ht="12.75" customHeight="1">
      <c r="A168" s="6"/>
      <c r="B168" s="6"/>
      <c r="C168" s="6"/>
      <c r="D168" s="6"/>
    </row>
    <row r="169" ht="12.75" customHeight="1">
      <c r="A169" s="6"/>
      <c r="B169" s="6"/>
      <c r="C169" s="6"/>
      <c r="D169" s="6"/>
    </row>
    <row r="170" ht="12.75" customHeight="1">
      <c r="A170" s="6"/>
      <c r="B170" s="6"/>
      <c r="C170" s="6"/>
      <c r="D170" s="6"/>
    </row>
    <row r="171" ht="12.75" customHeight="1">
      <c r="A171" s="6"/>
      <c r="B171" s="6"/>
      <c r="C171" s="6"/>
      <c r="D171" s="6"/>
    </row>
    <row r="172" ht="12.75" customHeight="1">
      <c r="A172" s="6"/>
      <c r="B172" s="6"/>
      <c r="C172" s="6"/>
      <c r="D172" s="6"/>
    </row>
    <row r="173" ht="12.75" customHeight="1">
      <c r="A173" s="6"/>
      <c r="B173" s="6"/>
      <c r="C173" s="6"/>
      <c r="D173" s="6"/>
    </row>
    <row r="174" ht="12.75" customHeight="1">
      <c r="A174" s="6"/>
      <c r="B174" s="6"/>
      <c r="C174" s="6"/>
      <c r="D174" s="6"/>
    </row>
    <row r="175" ht="12.75" customHeight="1">
      <c r="A175" s="6"/>
      <c r="B175" s="6"/>
      <c r="C175" s="6"/>
      <c r="D175" s="6"/>
    </row>
    <row r="176" ht="12.75" customHeight="1">
      <c r="A176" s="6"/>
      <c r="B176" s="6"/>
      <c r="C176" s="6"/>
      <c r="D176" s="6"/>
    </row>
    <row r="177" ht="12.75" customHeight="1">
      <c r="A177" s="6"/>
      <c r="B177" s="6"/>
      <c r="C177" s="6"/>
      <c r="D177" s="6"/>
    </row>
    <row r="178" ht="12.75" customHeight="1">
      <c r="A178" s="6"/>
      <c r="B178" s="6"/>
      <c r="C178" s="6"/>
      <c r="D178" s="6"/>
    </row>
    <row r="179" ht="12.75" customHeight="1">
      <c r="A179" s="6"/>
      <c r="B179" s="6"/>
      <c r="C179" s="6"/>
      <c r="D179" s="6"/>
    </row>
    <row r="180" ht="12.75" customHeight="1">
      <c r="A180" s="6"/>
      <c r="B180" s="6"/>
      <c r="C180" s="6"/>
      <c r="D180" s="6"/>
    </row>
    <row r="181" ht="12.75" customHeight="1">
      <c r="A181" s="6"/>
      <c r="B181" s="6"/>
      <c r="C181" s="6"/>
      <c r="D181" s="6"/>
    </row>
    <row r="182" ht="12.75" customHeight="1">
      <c r="A182" s="6"/>
      <c r="B182" s="6"/>
      <c r="C182" s="6"/>
      <c r="D182" s="6"/>
    </row>
    <row r="183" ht="12.75" customHeight="1">
      <c r="A183" s="6"/>
      <c r="B183" s="6"/>
      <c r="C183" s="6"/>
      <c r="D183" s="6"/>
    </row>
    <row r="184" ht="12.75" customHeight="1">
      <c r="A184" s="6"/>
      <c r="B184" s="6"/>
      <c r="C184" s="6"/>
      <c r="D184" s="6"/>
    </row>
    <row r="185" ht="12.75" customHeight="1">
      <c r="A185" s="6"/>
      <c r="B185" s="6"/>
      <c r="C185" s="6"/>
      <c r="D185" s="6"/>
    </row>
    <row r="186" ht="12.75" customHeight="1">
      <c r="A186" s="6"/>
      <c r="B186" s="6"/>
      <c r="C186" s="6"/>
      <c r="D186" s="6"/>
    </row>
    <row r="187" ht="12.75" customHeight="1">
      <c r="A187" s="6"/>
      <c r="B187" s="6"/>
      <c r="C187" s="6"/>
      <c r="D187" s="6"/>
    </row>
    <row r="188" ht="12.75" customHeight="1">
      <c r="A188" s="6"/>
      <c r="B188" s="6"/>
      <c r="C188" s="6"/>
      <c r="D188" s="6"/>
    </row>
    <row r="189" ht="12.75" customHeight="1">
      <c r="A189" s="6"/>
      <c r="B189" s="6"/>
      <c r="C189" s="6"/>
      <c r="D189" s="6"/>
    </row>
    <row r="190" ht="12.75" customHeight="1">
      <c r="A190" s="6"/>
      <c r="B190" s="6"/>
      <c r="C190" s="6"/>
      <c r="D190" s="6"/>
    </row>
    <row r="191" ht="12.75" customHeight="1">
      <c r="A191" s="6"/>
      <c r="B191" s="6"/>
      <c r="C191" s="6"/>
      <c r="D191" s="6"/>
    </row>
    <row r="192" ht="12.75" customHeight="1">
      <c r="A192" s="6"/>
      <c r="B192" s="6"/>
      <c r="C192" s="6"/>
      <c r="D192" s="6"/>
    </row>
    <row r="193" ht="12.75" customHeight="1">
      <c r="A193" s="6"/>
      <c r="B193" s="6"/>
      <c r="C193" s="6"/>
      <c r="D193" s="6"/>
    </row>
    <row r="194" ht="12.75" customHeight="1">
      <c r="A194" s="6"/>
      <c r="B194" s="6"/>
      <c r="C194" s="6"/>
      <c r="D194" s="6"/>
    </row>
    <row r="195" ht="12.75" customHeight="1">
      <c r="A195" s="6"/>
      <c r="B195" s="6"/>
      <c r="C195" s="6"/>
      <c r="D195" s="6"/>
    </row>
    <row r="196" ht="12.75" customHeight="1">
      <c r="A196" s="6"/>
      <c r="B196" s="6"/>
      <c r="C196" s="6"/>
      <c r="D196" s="6"/>
    </row>
    <row r="197" ht="12.75" customHeight="1">
      <c r="A197" s="6"/>
      <c r="B197" s="6"/>
      <c r="C197" s="6"/>
      <c r="D197" s="6"/>
    </row>
    <row r="198" ht="12.75" customHeight="1">
      <c r="A198" s="6"/>
      <c r="B198" s="6"/>
      <c r="C198" s="6"/>
      <c r="D198" s="6"/>
    </row>
    <row r="199" ht="12.75" customHeight="1">
      <c r="A199" s="6"/>
      <c r="B199" s="6"/>
      <c r="C199" s="6"/>
      <c r="D199" s="6"/>
    </row>
    <row r="200" ht="12.75" customHeight="1">
      <c r="A200" s="6"/>
      <c r="B200" s="6"/>
      <c r="C200" s="6"/>
      <c r="D200" s="6"/>
    </row>
    <row r="201" ht="12.75" customHeight="1">
      <c r="A201" s="6"/>
      <c r="B201" s="6"/>
      <c r="C201" s="6"/>
      <c r="D201" s="6"/>
    </row>
    <row r="202" ht="12.75" customHeight="1">
      <c r="A202" s="6"/>
      <c r="B202" s="6"/>
      <c r="C202" s="6"/>
      <c r="D202" s="6"/>
    </row>
    <row r="203" ht="12.75" customHeight="1">
      <c r="A203" s="6"/>
      <c r="B203" s="6"/>
      <c r="C203" s="6"/>
      <c r="D203" s="6"/>
    </row>
    <row r="204" ht="12.75" customHeight="1">
      <c r="A204" s="6"/>
      <c r="B204" s="6"/>
      <c r="C204" s="6"/>
      <c r="D204" s="6"/>
    </row>
    <row r="205" ht="12.75" customHeight="1">
      <c r="A205" s="6"/>
      <c r="B205" s="6"/>
      <c r="C205" s="6"/>
      <c r="D205" s="6"/>
    </row>
    <row r="206" ht="12.75" customHeight="1">
      <c r="A206" s="6"/>
      <c r="B206" s="6"/>
      <c r="C206" s="6"/>
      <c r="D206" s="6"/>
    </row>
    <row r="207" ht="12.75" customHeight="1">
      <c r="A207" s="6"/>
      <c r="B207" s="6"/>
      <c r="C207" s="6"/>
      <c r="D207" s="6"/>
    </row>
    <row r="208" ht="12.75" customHeight="1">
      <c r="A208" s="6"/>
      <c r="B208" s="6"/>
      <c r="C208" s="6"/>
      <c r="D208" s="6"/>
    </row>
    <row r="209" ht="12.75" customHeight="1">
      <c r="A209" s="6"/>
      <c r="B209" s="6"/>
      <c r="C209" s="6"/>
      <c r="D209" s="6"/>
    </row>
    <row r="210" ht="12.75" customHeight="1">
      <c r="A210" s="6"/>
      <c r="B210" s="6"/>
      <c r="C210" s="6"/>
      <c r="D210" s="6"/>
    </row>
    <row r="211" ht="12.75" customHeight="1">
      <c r="A211" s="6"/>
      <c r="B211" s="6"/>
      <c r="C211" s="6"/>
      <c r="D211" s="6"/>
    </row>
    <row r="212" ht="12.75" customHeight="1">
      <c r="A212" s="6"/>
      <c r="B212" s="6"/>
      <c r="C212" s="6"/>
      <c r="D212" s="6"/>
    </row>
    <row r="213" ht="12.75" customHeight="1">
      <c r="A213" s="6"/>
      <c r="B213" s="6"/>
      <c r="C213" s="6"/>
      <c r="D213" s="6"/>
    </row>
    <row r="214" ht="12.75" customHeight="1">
      <c r="A214" s="6"/>
      <c r="B214" s="6"/>
      <c r="C214" s="6"/>
      <c r="D214" s="6"/>
    </row>
    <row r="215" ht="12.75" customHeight="1">
      <c r="A215" s="6"/>
      <c r="B215" s="6"/>
      <c r="C215" s="6"/>
      <c r="D215" s="6"/>
    </row>
    <row r="216" ht="12.75" customHeight="1">
      <c r="A216" s="6"/>
      <c r="B216" s="6"/>
      <c r="C216" s="6"/>
      <c r="D216" s="6"/>
    </row>
    <row r="217" ht="12.75" customHeight="1">
      <c r="A217" s="6"/>
      <c r="B217" s="6"/>
      <c r="C217" s="6"/>
      <c r="D217" s="6"/>
    </row>
    <row r="218" ht="12.75" customHeight="1">
      <c r="A218" s="6"/>
      <c r="B218" s="6"/>
      <c r="C218" s="6"/>
      <c r="D218" s="6"/>
    </row>
    <row r="219" ht="12.75" customHeight="1">
      <c r="A219" s="6"/>
      <c r="B219" s="6"/>
      <c r="C219" s="6"/>
      <c r="D219" s="6"/>
    </row>
    <row r="220" ht="12.75" customHeight="1">
      <c r="A220" s="6"/>
      <c r="B220" s="6"/>
      <c r="C220" s="6"/>
      <c r="D220" s="6"/>
    </row>
    <row r="221" ht="12.75" customHeight="1">
      <c r="A221" s="6"/>
      <c r="B221" s="6"/>
      <c r="C221" s="6"/>
      <c r="D221" s="6"/>
    </row>
    <row r="222" ht="12.75" customHeight="1">
      <c r="A222" s="6"/>
      <c r="B222" s="6"/>
      <c r="C222" s="6"/>
      <c r="D222" s="6"/>
    </row>
    <row r="223" ht="12.75" customHeight="1">
      <c r="A223" s="6"/>
      <c r="B223" s="6"/>
      <c r="C223" s="6"/>
      <c r="D223" s="6"/>
    </row>
    <row r="224" ht="12.75" customHeight="1">
      <c r="A224" s="6"/>
      <c r="B224" s="6"/>
      <c r="C224" s="6"/>
      <c r="D224" s="6"/>
    </row>
    <row r="225" ht="12.75" customHeight="1">
      <c r="A225" s="6"/>
      <c r="B225" s="6"/>
      <c r="C225" s="6"/>
      <c r="D225" s="6"/>
    </row>
    <row r="226" ht="12.75" customHeight="1">
      <c r="A226" s="6"/>
      <c r="B226" s="6"/>
      <c r="C226" s="6"/>
      <c r="D226" s="6"/>
    </row>
    <row r="227" ht="12.75" customHeight="1">
      <c r="A227" s="6"/>
      <c r="B227" s="6"/>
      <c r="C227" s="6"/>
      <c r="D227" s="6"/>
    </row>
    <row r="228" ht="12.75" customHeight="1">
      <c r="A228" s="6"/>
      <c r="B228" s="6"/>
      <c r="C228" s="6"/>
      <c r="D228" s="6"/>
    </row>
    <row r="229" ht="12.75" customHeight="1">
      <c r="A229" s="6"/>
      <c r="B229" s="6"/>
      <c r="C229" s="6"/>
      <c r="D229" s="6"/>
    </row>
    <row r="230" ht="12.75" customHeight="1">
      <c r="A230" s="6"/>
      <c r="B230" s="6"/>
      <c r="C230" s="6"/>
      <c r="D230" s="6"/>
    </row>
    <row r="231" ht="12.75" customHeight="1">
      <c r="A231" s="6"/>
      <c r="B231" s="6"/>
      <c r="C231" s="6"/>
      <c r="D231" s="6"/>
    </row>
    <row r="232" ht="12.75" customHeight="1">
      <c r="A232" s="6"/>
      <c r="B232" s="6"/>
      <c r="C232" s="6"/>
      <c r="D232" s="6"/>
    </row>
    <row r="233" ht="12.75" customHeight="1">
      <c r="A233" s="6"/>
      <c r="B233" s="6"/>
      <c r="C233" s="6"/>
      <c r="D233" s="6"/>
    </row>
    <row r="234" ht="12.75" customHeight="1">
      <c r="A234" s="6"/>
      <c r="B234" s="6"/>
      <c r="C234" s="6"/>
      <c r="D234" s="6"/>
    </row>
    <row r="235" ht="12.75" customHeight="1">
      <c r="A235" s="6"/>
      <c r="B235" s="6"/>
      <c r="C235" s="6"/>
      <c r="D235" s="6"/>
    </row>
    <row r="236" ht="12.75" customHeight="1">
      <c r="A236" s="6"/>
      <c r="B236" s="6"/>
      <c r="C236" s="6"/>
      <c r="D236" s="6"/>
    </row>
    <row r="237" ht="12.75" customHeight="1">
      <c r="A237" s="6"/>
      <c r="B237" s="6"/>
      <c r="C237" s="6"/>
      <c r="D237" s="6"/>
    </row>
    <row r="238" ht="12.75" customHeight="1">
      <c r="A238" s="6"/>
      <c r="B238" s="6"/>
      <c r="C238" s="6"/>
      <c r="D238" s="6"/>
    </row>
    <row r="239" ht="12.75" customHeight="1">
      <c r="A239" s="6"/>
      <c r="B239" s="6"/>
      <c r="C239" s="6"/>
      <c r="D239" s="6"/>
    </row>
    <row r="240" ht="12.75" customHeight="1">
      <c r="A240" s="6"/>
      <c r="B240" s="6"/>
      <c r="C240" s="6"/>
      <c r="D240" s="6"/>
    </row>
    <row r="241" ht="12.75" customHeight="1">
      <c r="A241" s="6"/>
      <c r="B241" s="6"/>
      <c r="C241" s="6"/>
      <c r="D241" s="6"/>
    </row>
    <row r="242" ht="12.75" customHeight="1">
      <c r="A242" s="6"/>
      <c r="B242" s="6"/>
      <c r="C242" s="6"/>
      <c r="D242" s="6"/>
    </row>
    <row r="243" ht="12.75" customHeight="1">
      <c r="A243" s="6"/>
      <c r="B243" s="6"/>
      <c r="C243" s="6"/>
      <c r="D243" s="6"/>
    </row>
    <row r="244" ht="12.75" customHeight="1">
      <c r="A244" s="6"/>
      <c r="B244" s="6"/>
      <c r="C244" s="6"/>
      <c r="D244" s="6"/>
    </row>
    <row r="245" ht="12.75" customHeight="1">
      <c r="A245" s="6"/>
      <c r="B245" s="6"/>
      <c r="C245" s="6"/>
      <c r="D245" s="6"/>
    </row>
    <row r="246" ht="12.75" customHeight="1">
      <c r="A246" s="6"/>
      <c r="B246" s="6"/>
      <c r="C246" s="6"/>
      <c r="D246" s="6"/>
    </row>
    <row r="247" ht="12.75" customHeight="1">
      <c r="A247" s="6"/>
      <c r="B247" s="6"/>
      <c r="C247" s="6"/>
      <c r="D247" s="6"/>
    </row>
    <row r="248" ht="12.75" customHeight="1">
      <c r="A248" s="6"/>
      <c r="B248" s="6"/>
      <c r="C248" s="6"/>
      <c r="D248" s="6"/>
    </row>
    <row r="249" ht="12.75" customHeight="1">
      <c r="A249" s="6"/>
      <c r="B249" s="6"/>
      <c r="C249" s="6"/>
      <c r="D249" s="6"/>
    </row>
    <row r="250" ht="12.75" customHeight="1">
      <c r="A250" s="6"/>
      <c r="B250" s="6"/>
      <c r="C250" s="6"/>
      <c r="D250" s="6"/>
    </row>
    <row r="251" ht="12.75" customHeight="1">
      <c r="A251" s="6"/>
      <c r="B251" s="6"/>
      <c r="C251" s="6"/>
      <c r="D251" s="6"/>
    </row>
    <row r="252" ht="12.75" customHeight="1">
      <c r="A252" s="6"/>
      <c r="B252" s="6"/>
      <c r="C252" s="6"/>
      <c r="D252" s="6"/>
    </row>
    <row r="253" ht="12.75" customHeight="1">
      <c r="A253" s="6"/>
      <c r="B253" s="6"/>
      <c r="C253" s="6"/>
      <c r="D253" s="6"/>
    </row>
    <row r="254" ht="12.75" customHeight="1">
      <c r="A254" s="6"/>
      <c r="B254" s="6"/>
      <c r="C254" s="6"/>
      <c r="D254" s="6"/>
    </row>
    <row r="255" ht="12.75" customHeight="1">
      <c r="A255" s="6"/>
      <c r="B255" s="6"/>
      <c r="C255" s="6"/>
      <c r="D255" s="6"/>
    </row>
    <row r="256" ht="12.75" customHeight="1">
      <c r="A256" s="6"/>
      <c r="B256" s="6"/>
      <c r="C256" s="6"/>
      <c r="D256" s="6"/>
    </row>
    <row r="257" ht="12.75" customHeight="1">
      <c r="A257" s="6"/>
      <c r="B257" s="6"/>
      <c r="C257" s="6"/>
      <c r="D257" s="6"/>
    </row>
    <row r="258" ht="12.75" customHeight="1">
      <c r="A258" s="6"/>
      <c r="B258" s="6"/>
      <c r="C258" s="6"/>
      <c r="D258" s="6"/>
    </row>
    <row r="259" ht="12.75" customHeight="1">
      <c r="A259" s="6"/>
      <c r="B259" s="6"/>
      <c r="C259" s="6"/>
      <c r="D259" s="6"/>
    </row>
    <row r="260" ht="12.75" customHeight="1">
      <c r="A260" s="6"/>
      <c r="B260" s="6"/>
      <c r="C260" s="6"/>
      <c r="D260" s="6"/>
    </row>
    <row r="261" ht="12.75" customHeight="1">
      <c r="A261" s="6"/>
      <c r="B261" s="6"/>
      <c r="C261" s="6"/>
      <c r="D261" s="6"/>
    </row>
    <row r="262" ht="12.75" customHeight="1">
      <c r="A262" s="6"/>
      <c r="B262" s="6"/>
      <c r="C262" s="6"/>
      <c r="D262" s="6"/>
    </row>
    <row r="263" ht="12.75" customHeight="1">
      <c r="A263" s="6"/>
      <c r="B263" s="6"/>
      <c r="C263" s="6"/>
      <c r="D263" s="6"/>
    </row>
    <row r="264" ht="12.75" customHeight="1">
      <c r="A264" s="6"/>
      <c r="B264" s="6"/>
      <c r="C264" s="6"/>
      <c r="D264" s="6"/>
    </row>
    <row r="265" ht="12.75" customHeight="1">
      <c r="A265" s="6"/>
      <c r="B265" s="6"/>
      <c r="C265" s="6"/>
      <c r="D265" s="6"/>
    </row>
    <row r="266" ht="12.75" customHeight="1">
      <c r="A266" s="6"/>
      <c r="B266" s="6"/>
      <c r="C266" s="6"/>
      <c r="D266" s="6"/>
    </row>
    <row r="267" ht="12.75" customHeight="1">
      <c r="A267" s="6"/>
      <c r="B267" s="6"/>
      <c r="C267" s="6"/>
      <c r="D267" s="6"/>
    </row>
    <row r="268" ht="12.75" customHeight="1">
      <c r="A268" s="6"/>
      <c r="B268" s="6"/>
      <c r="C268" s="6"/>
      <c r="D268" s="6"/>
    </row>
    <row r="269" ht="12.75" customHeight="1">
      <c r="A269" s="6"/>
      <c r="B269" s="6"/>
      <c r="C269" s="6"/>
      <c r="D269" s="6"/>
    </row>
    <row r="270" ht="12.75" customHeight="1">
      <c r="A270" s="6"/>
      <c r="B270" s="6"/>
      <c r="C270" s="6"/>
      <c r="D270" s="6"/>
    </row>
    <row r="271" ht="12.75" customHeight="1">
      <c r="A271" s="6"/>
      <c r="B271" s="6"/>
      <c r="C271" s="6"/>
      <c r="D271" s="6"/>
    </row>
    <row r="272" ht="12.75" customHeight="1">
      <c r="A272" s="6"/>
      <c r="B272" s="6"/>
      <c r="C272" s="6"/>
      <c r="D272" s="6"/>
    </row>
    <row r="273" ht="12.75" customHeight="1">
      <c r="A273" s="6"/>
      <c r="B273" s="6"/>
      <c r="C273" s="6"/>
      <c r="D273" s="6"/>
    </row>
    <row r="274" ht="12.75" customHeight="1">
      <c r="A274" s="6"/>
      <c r="B274" s="6"/>
      <c r="C274" s="6"/>
      <c r="D274" s="6"/>
    </row>
    <row r="275" ht="12.75" customHeight="1">
      <c r="A275" s="6"/>
      <c r="B275" s="6"/>
      <c r="C275" s="6"/>
      <c r="D275" s="6"/>
    </row>
    <row r="276" ht="12.75" customHeight="1">
      <c r="A276" s="6"/>
      <c r="B276" s="6"/>
      <c r="C276" s="6"/>
      <c r="D276" s="6"/>
    </row>
    <row r="277" ht="12.75" customHeight="1">
      <c r="A277" s="6"/>
      <c r="B277" s="6"/>
      <c r="C277" s="6"/>
      <c r="D277" s="6"/>
    </row>
    <row r="278" ht="12.75" customHeight="1">
      <c r="A278" s="6"/>
      <c r="B278" s="6"/>
      <c r="C278" s="6"/>
      <c r="D278" s="6"/>
    </row>
    <row r="279" ht="12.75" customHeight="1">
      <c r="A279" s="6"/>
      <c r="B279" s="6"/>
      <c r="C279" s="6"/>
      <c r="D279" s="6"/>
    </row>
    <row r="280" ht="12.75" customHeight="1">
      <c r="A280" s="6"/>
      <c r="B280" s="6"/>
      <c r="C280" s="6"/>
      <c r="D280" s="6"/>
    </row>
    <row r="281" ht="12.75" customHeight="1">
      <c r="A281" s="6"/>
      <c r="B281" s="6"/>
      <c r="C281" s="6"/>
      <c r="D281" s="6"/>
    </row>
    <row r="282" ht="12.75" customHeight="1">
      <c r="A282" s="6"/>
      <c r="B282" s="6"/>
      <c r="C282" s="6"/>
      <c r="D282" s="6"/>
    </row>
    <row r="283" ht="12.75" customHeight="1">
      <c r="A283" s="6"/>
      <c r="B283" s="6"/>
      <c r="C283" s="6"/>
      <c r="D283" s="6"/>
    </row>
    <row r="284" ht="12.75" customHeight="1">
      <c r="A284" s="6"/>
      <c r="B284" s="6"/>
      <c r="C284" s="6"/>
      <c r="D284" s="6"/>
    </row>
    <row r="285" ht="12.75" customHeight="1">
      <c r="A285" s="6"/>
      <c r="B285" s="6"/>
      <c r="C285" s="6"/>
      <c r="D285" s="6"/>
    </row>
    <row r="286" ht="12.75" customHeight="1">
      <c r="A286" s="6"/>
      <c r="B286" s="6"/>
      <c r="C286" s="6"/>
      <c r="D286" s="6"/>
    </row>
    <row r="287" ht="12.75" customHeight="1">
      <c r="A287" s="6"/>
      <c r="B287" s="6"/>
      <c r="C287" s="6"/>
      <c r="D287" s="6"/>
    </row>
    <row r="288" ht="12.75" customHeight="1">
      <c r="A288" s="6"/>
      <c r="B288" s="6"/>
      <c r="C288" s="6"/>
      <c r="D288" s="6"/>
    </row>
    <row r="289" ht="12.75" customHeight="1">
      <c r="A289" s="6"/>
      <c r="B289" s="6"/>
      <c r="C289" s="6"/>
      <c r="D289" s="6"/>
    </row>
    <row r="290" ht="12.75" customHeight="1">
      <c r="A290" s="6"/>
      <c r="B290" s="6"/>
      <c r="C290" s="6"/>
      <c r="D290" s="6"/>
    </row>
    <row r="291" ht="12.75" customHeight="1">
      <c r="A291" s="6"/>
      <c r="B291" s="6"/>
      <c r="C291" s="6"/>
      <c r="D291" s="6"/>
    </row>
    <row r="292" ht="12.75" customHeight="1">
      <c r="A292" s="6"/>
      <c r="B292" s="6"/>
      <c r="C292" s="6"/>
      <c r="D292" s="6"/>
    </row>
    <row r="293" ht="12.75" customHeight="1">
      <c r="A293" s="6"/>
      <c r="B293" s="6"/>
      <c r="C293" s="6"/>
      <c r="D293" s="6"/>
    </row>
    <row r="294" ht="12.75" customHeight="1">
      <c r="A294" s="6"/>
      <c r="B294" s="6"/>
      <c r="C294" s="6"/>
      <c r="D294" s="6"/>
    </row>
    <row r="295" ht="12.75" customHeight="1">
      <c r="A295" s="6"/>
      <c r="B295" s="6"/>
      <c r="C295" s="6"/>
      <c r="D295" s="6"/>
    </row>
    <row r="296" ht="12.75" customHeight="1">
      <c r="A296" s="6"/>
      <c r="B296" s="6"/>
      <c r="C296" s="6"/>
      <c r="D296" s="6"/>
    </row>
    <row r="297" ht="12.75" customHeight="1">
      <c r="A297" s="6"/>
      <c r="B297" s="6"/>
      <c r="C297" s="6"/>
      <c r="D297" s="6"/>
    </row>
    <row r="298" ht="12.75" customHeight="1">
      <c r="A298" s="6"/>
      <c r="B298" s="6"/>
      <c r="C298" s="6"/>
      <c r="D298" s="6"/>
    </row>
    <row r="299" ht="12.75" customHeight="1">
      <c r="A299" s="6"/>
      <c r="B299" s="6"/>
      <c r="C299" s="6"/>
      <c r="D299" s="6"/>
    </row>
    <row r="300" ht="12.75" customHeight="1">
      <c r="A300" s="6"/>
      <c r="B300" s="6"/>
      <c r="C300" s="6"/>
      <c r="D300" s="6"/>
    </row>
    <row r="301" ht="12.75" customHeight="1">
      <c r="A301" s="6"/>
      <c r="B301" s="6"/>
      <c r="C301" s="6"/>
      <c r="D301" s="6"/>
    </row>
    <row r="302" ht="12.75" customHeight="1">
      <c r="A302" s="6"/>
      <c r="B302" s="6"/>
      <c r="C302" s="6"/>
      <c r="D302" s="6"/>
    </row>
    <row r="303" ht="12.75" customHeight="1">
      <c r="A303" s="6"/>
      <c r="B303" s="6"/>
      <c r="C303" s="6"/>
      <c r="D303" s="6"/>
    </row>
    <row r="304" ht="12.75" customHeight="1">
      <c r="A304" s="6"/>
      <c r="B304" s="6"/>
      <c r="C304" s="6"/>
      <c r="D304" s="6"/>
    </row>
    <row r="305" ht="12.75" customHeight="1">
      <c r="A305" s="6"/>
      <c r="B305" s="6"/>
      <c r="C305" s="6"/>
      <c r="D305" s="6"/>
    </row>
    <row r="306" ht="12.75" customHeight="1">
      <c r="A306" s="6"/>
      <c r="B306" s="6"/>
      <c r="C306" s="6"/>
      <c r="D306" s="6"/>
    </row>
    <row r="307" ht="12.75" customHeight="1">
      <c r="A307" s="6"/>
      <c r="B307" s="6"/>
      <c r="C307" s="6"/>
      <c r="D307" s="6"/>
    </row>
    <row r="308" ht="12.75" customHeight="1">
      <c r="A308" s="6"/>
      <c r="B308" s="6"/>
      <c r="C308" s="6"/>
      <c r="D308" s="6"/>
    </row>
    <row r="309" ht="12.75" customHeight="1">
      <c r="A309" s="6"/>
      <c r="B309" s="6"/>
      <c r="C309" s="6"/>
      <c r="D309" s="6"/>
    </row>
    <row r="310" ht="12.75" customHeight="1">
      <c r="A310" s="6"/>
      <c r="B310" s="6"/>
      <c r="C310" s="6"/>
      <c r="D310" s="6"/>
    </row>
    <row r="311" ht="12.75" customHeight="1">
      <c r="A311" s="6"/>
      <c r="B311" s="6"/>
      <c r="C311" s="6"/>
      <c r="D311" s="6"/>
    </row>
    <row r="312" ht="12.75" customHeight="1">
      <c r="A312" s="6"/>
      <c r="B312" s="6"/>
      <c r="C312" s="6"/>
      <c r="D312" s="6"/>
    </row>
    <row r="313" ht="12.75" customHeight="1">
      <c r="A313" s="6"/>
      <c r="B313" s="6"/>
      <c r="C313" s="6"/>
      <c r="D313" s="6"/>
    </row>
    <row r="314" ht="12.75" customHeight="1">
      <c r="A314" s="6"/>
      <c r="B314" s="6"/>
      <c r="C314" s="6"/>
      <c r="D314" s="6"/>
    </row>
    <row r="315" ht="12.75" customHeight="1">
      <c r="A315" s="6"/>
      <c r="B315" s="6"/>
      <c r="C315" s="6"/>
      <c r="D315" s="6"/>
    </row>
    <row r="316" ht="12.75" customHeight="1">
      <c r="A316" s="6"/>
      <c r="B316" s="6"/>
      <c r="C316" s="6"/>
      <c r="D316" s="6"/>
    </row>
    <row r="317" ht="12.75" customHeight="1">
      <c r="A317" s="6"/>
      <c r="B317" s="6"/>
      <c r="C317" s="6"/>
      <c r="D317" s="6"/>
    </row>
    <row r="318" ht="12.75" customHeight="1">
      <c r="A318" s="6"/>
      <c r="B318" s="6"/>
      <c r="C318" s="6"/>
      <c r="D318" s="6"/>
    </row>
    <row r="319" ht="12.75" customHeight="1">
      <c r="A319" s="6"/>
      <c r="B319" s="6"/>
      <c r="C319" s="6"/>
      <c r="D319" s="6"/>
    </row>
    <row r="320" ht="12.75" customHeight="1">
      <c r="A320" s="6"/>
      <c r="B320" s="6"/>
      <c r="C320" s="6"/>
      <c r="D320" s="6"/>
    </row>
    <row r="321" ht="12.75" customHeight="1">
      <c r="A321" s="6"/>
      <c r="B321" s="6"/>
      <c r="C321" s="6"/>
      <c r="D321" s="6"/>
    </row>
    <row r="322" ht="12.75" customHeight="1">
      <c r="A322" s="6"/>
      <c r="B322" s="6"/>
      <c r="C322" s="6"/>
      <c r="D322" s="6"/>
    </row>
    <row r="323" ht="12.75" customHeight="1">
      <c r="A323" s="6"/>
      <c r="B323" s="6"/>
      <c r="C323" s="6"/>
      <c r="D323" s="6"/>
    </row>
    <row r="324" ht="12.75" customHeight="1">
      <c r="A324" s="6"/>
      <c r="B324" s="6"/>
      <c r="C324" s="6"/>
      <c r="D324" s="6"/>
    </row>
    <row r="325" ht="12.75" customHeight="1">
      <c r="A325" s="6"/>
      <c r="B325" s="6"/>
      <c r="C325" s="6"/>
      <c r="D325" s="6"/>
    </row>
    <row r="326" ht="12.75" customHeight="1">
      <c r="A326" s="6"/>
      <c r="B326" s="6"/>
      <c r="C326" s="6"/>
      <c r="D326" s="6"/>
    </row>
    <row r="327" ht="12.75" customHeight="1">
      <c r="A327" s="6"/>
      <c r="B327" s="6"/>
      <c r="C327" s="6"/>
      <c r="D327" s="6"/>
    </row>
    <row r="328" ht="12.75" customHeight="1">
      <c r="A328" s="6"/>
      <c r="B328" s="6"/>
      <c r="C328" s="6"/>
      <c r="D328" s="6"/>
    </row>
    <row r="329" ht="12.75" customHeight="1">
      <c r="A329" s="6"/>
      <c r="B329" s="6"/>
      <c r="C329" s="6"/>
      <c r="D329" s="6"/>
    </row>
    <row r="330" ht="12.75" customHeight="1">
      <c r="A330" s="6"/>
      <c r="B330" s="6"/>
      <c r="C330" s="6"/>
      <c r="D330" s="6"/>
    </row>
    <row r="331" ht="12.75" customHeight="1">
      <c r="A331" s="6"/>
      <c r="B331" s="6"/>
      <c r="C331" s="6"/>
      <c r="D331" s="6"/>
    </row>
    <row r="332" ht="12.75" customHeight="1">
      <c r="A332" s="6"/>
      <c r="B332" s="6"/>
      <c r="C332" s="6"/>
      <c r="D332" s="6"/>
    </row>
    <row r="333" ht="12.75" customHeight="1">
      <c r="A333" s="6"/>
      <c r="B333" s="6"/>
      <c r="C333" s="6"/>
      <c r="D333" s="6"/>
    </row>
    <row r="334" ht="12.75" customHeight="1">
      <c r="A334" s="6"/>
      <c r="B334" s="6"/>
      <c r="C334" s="6"/>
      <c r="D334" s="6"/>
    </row>
    <row r="335" ht="12.75" customHeight="1">
      <c r="A335" s="6"/>
      <c r="B335" s="6"/>
      <c r="C335" s="6"/>
      <c r="D335" s="6"/>
    </row>
    <row r="336" ht="12.75" customHeight="1">
      <c r="A336" s="6"/>
      <c r="B336" s="6"/>
      <c r="C336" s="6"/>
      <c r="D336" s="6"/>
    </row>
    <row r="337" ht="12.75" customHeight="1">
      <c r="A337" s="6"/>
      <c r="B337" s="6"/>
      <c r="C337" s="6"/>
      <c r="D337" s="6"/>
    </row>
    <row r="338" ht="12.75" customHeight="1">
      <c r="A338" s="6"/>
      <c r="B338" s="6"/>
      <c r="C338" s="6"/>
      <c r="D338" s="6"/>
    </row>
    <row r="339" ht="12.75" customHeight="1">
      <c r="A339" s="6"/>
      <c r="B339" s="6"/>
      <c r="C339" s="6"/>
      <c r="D339" s="6"/>
    </row>
    <row r="340" ht="12.75" customHeight="1">
      <c r="A340" s="6"/>
      <c r="B340" s="6"/>
      <c r="C340" s="6"/>
      <c r="D340" s="6"/>
    </row>
    <row r="341" ht="12.75" customHeight="1">
      <c r="A341" s="6"/>
      <c r="B341" s="6"/>
      <c r="C341" s="6"/>
      <c r="D341" s="6"/>
    </row>
    <row r="342" ht="12.75" customHeight="1">
      <c r="A342" s="6"/>
      <c r="B342" s="6"/>
      <c r="C342" s="6"/>
      <c r="D342" s="6"/>
    </row>
    <row r="343" ht="12.75" customHeight="1">
      <c r="A343" s="6"/>
      <c r="B343" s="6"/>
      <c r="C343" s="6"/>
      <c r="D343" s="6"/>
    </row>
    <row r="344" ht="12.75" customHeight="1">
      <c r="A344" s="6"/>
      <c r="B344" s="6"/>
      <c r="C344" s="6"/>
      <c r="D344" s="6"/>
    </row>
    <row r="345" ht="12.75" customHeight="1">
      <c r="A345" s="6"/>
      <c r="B345" s="6"/>
      <c r="C345" s="6"/>
      <c r="D345" s="6"/>
    </row>
    <row r="346" ht="12.75" customHeight="1">
      <c r="A346" s="6"/>
      <c r="B346" s="6"/>
      <c r="C346" s="6"/>
      <c r="D346" s="6"/>
    </row>
    <row r="347" ht="12.75" customHeight="1">
      <c r="A347" s="6"/>
      <c r="B347" s="6"/>
      <c r="C347" s="6"/>
      <c r="D347" s="6"/>
    </row>
    <row r="348" ht="12.75" customHeight="1">
      <c r="A348" s="6"/>
      <c r="B348" s="6"/>
      <c r="C348" s="6"/>
      <c r="D348" s="6"/>
    </row>
    <row r="349" ht="12.75" customHeight="1">
      <c r="A349" s="6"/>
      <c r="B349" s="6"/>
      <c r="C349" s="6"/>
      <c r="D349" s="6"/>
    </row>
    <row r="350" ht="12.75" customHeight="1">
      <c r="A350" s="6"/>
      <c r="B350" s="6"/>
      <c r="C350" s="6"/>
      <c r="D350" s="6"/>
    </row>
    <row r="351" ht="12.75" customHeight="1">
      <c r="A351" s="6"/>
      <c r="B351" s="6"/>
      <c r="C351" s="6"/>
      <c r="D351" s="6"/>
    </row>
    <row r="352" ht="12.75" customHeight="1">
      <c r="A352" s="6"/>
      <c r="B352" s="6"/>
      <c r="C352" s="6"/>
      <c r="D352" s="6"/>
    </row>
    <row r="353" ht="12.75" customHeight="1">
      <c r="A353" s="6"/>
      <c r="B353" s="6"/>
      <c r="C353" s="6"/>
      <c r="D353" s="6"/>
    </row>
    <row r="354" ht="12.75" customHeight="1">
      <c r="A354" s="6"/>
      <c r="B354" s="6"/>
      <c r="C354" s="6"/>
      <c r="D354" s="6"/>
    </row>
    <row r="355" ht="12.75" customHeight="1">
      <c r="A355" s="6"/>
      <c r="B355" s="6"/>
      <c r="C355" s="6"/>
      <c r="D355" s="6"/>
    </row>
    <row r="356" ht="12.75" customHeight="1">
      <c r="A356" s="6"/>
      <c r="B356" s="6"/>
      <c r="C356" s="6"/>
      <c r="D356" s="6"/>
    </row>
    <row r="357" ht="12.75" customHeight="1">
      <c r="A357" s="6"/>
      <c r="B357" s="6"/>
      <c r="C357" s="6"/>
      <c r="D357" s="6"/>
    </row>
    <row r="358" ht="12.75" customHeight="1">
      <c r="A358" s="6"/>
      <c r="B358" s="6"/>
      <c r="C358" s="6"/>
      <c r="D358" s="6"/>
    </row>
    <row r="359" ht="12.75" customHeight="1">
      <c r="A359" s="6"/>
      <c r="B359" s="6"/>
      <c r="C359" s="6"/>
      <c r="D359" s="6"/>
    </row>
    <row r="360" ht="12.75" customHeight="1">
      <c r="A360" s="6"/>
      <c r="B360" s="6"/>
      <c r="C360" s="6"/>
      <c r="D360" s="6"/>
    </row>
    <row r="361" ht="12.75" customHeight="1">
      <c r="A361" s="6"/>
      <c r="B361" s="6"/>
      <c r="C361" s="6"/>
      <c r="D361" s="6"/>
    </row>
    <row r="362" ht="12.75" customHeight="1">
      <c r="A362" s="6"/>
      <c r="B362" s="6"/>
      <c r="C362" s="6"/>
      <c r="D362" s="6"/>
    </row>
    <row r="363" ht="12.75" customHeight="1">
      <c r="A363" s="6"/>
      <c r="B363" s="6"/>
      <c r="C363" s="6"/>
      <c r="D363" s="6"/>
    </row>
    <row r="364" ht="12.75" customHeight="1">
      <c r="A364" s="6"/>
      <c r="B364" s="6"/>
      <c r="C364" s="6"/>
      <c r="D364" s="6"/>
    </row>
    <row r="365" ht="12.75" customHeight="1">
      <c r="A365" s="6"/>
      <c r="B365" s="6"/>
      <c r="C365" s="6"/>
      <c r="D365" s="6"/>
    </row>
    <row r="366" ht="12.75" customHeight="1">
      <c r="A366" s="6"/>
      <c r="B366" s="6"/>
      <c r="C366" s="6"/>
      <c r="D366" s="6"/>
    </row>
    <row r="367" ht="12.75" customHeight="1">
      <c r="A367" s="6"/>
      <c r="B367" s="6"/>
      <c r="C367" s="6"/>
      <c r="D367" s="6"/>
    </row>
    <row r="368" ht="12.75" customHeight="1">
      <c r="A368" s="6"/>
      <c r="B368" s="6"/>
      <c r="C368" s="6"/>
      <c r="D368" s="6"/>
    </row>
    <row r="369" ht="12.75" customHeight="1">
      <c r="A369" s="6"/>
      <c r="B369" s="6"/>
      <c r="C369" s="6"/>
      <c r="D369" s="6"/>
    </row>
    <row r="370" ht="12.75" customHeight="1">
      <c r="A370" s="6"/>
      <c r="B370" s="6"/>
      <c r="C370" s="6"/>
      <c r="D370" s="6"/>
    </row>
    <row r="371" ht="12.75" customHeight="1">
      <c r="A371" s="6"/>
      <c r="B371" s="6"/>
      <c r="C371" s="6"/>
      <c r="D371" s="6"/>
    </row>
    <row r="372" ht="12.75" customHeight="1">
      <c r="A372" s="6"/>
      <c r="B372" s="6"/>
      <c r="C372" s="6"/>
      <c r="D372" s="6"/>
    </row>
    <row r="373" ht="12.75" customHeight="1">
      <c r="A373" s="6"/>
      <c r="B373" s="6"/>
      <c r="C373" s="6"/>
      <c r="D373" s="6"/>
    </row>
    <row r="374" ht="12.75" customHeight="1">
      <c r="A374" s="6"/>
      <c r="B374" s="6"/>
      <c r="C374" s="6"/>
      <c r="D374" s="6"/>
    </row>
    <row r="375" ht="12.75" customHeight="1">
      <c r="A375" s="6"/>
      <c r="B375" s="6"/>
      <c r="C375" s="6"/>
      <c r="D375" s="6"/>
    </row>
    <row r="376" ht="12.75" customHeight="1">
      <c r="A376" s="6"/>
      <c r="B376" s="6"/>
      <c r="C376" s="6"/>
      <c r="D376" s="6"/>
    </row>
    <row r="377" ht="12.75" customHeight="1">
      <c r="A377" s="6"/>
      <c r="B377" s="6"/>
      <c r="C377" s="6"/>
      <c r="D377" s="6"/>
    </row>
    <row r="378" ht="12.75" customHeight="1">
      <c r="A378" s="6"/>
      <c r="B378" s="6"/>
      <c r="C378" s="6"/>
      <c r="D378" s="6"/>
    </row>
    <row r="379" ht="12.75" customHeight="1">
      <c r="A379" s="6"/>
      <c r="B379" s="6"/>
      <c r="C379" s="6"/>
      <c r="D379" s="6"/>
    </row>
    <row r="380" ht="12.75" customHeight="1">
      <c r="A380" s="6"/>
      <c r="B380" s="6"/>
      <c r="C380" s="6"/>
      <c r="D380" s="6"/>
    </row>
    <row r="381" ht="12.75" customHeight="1">
      <c r="A381" s="6"/>
      <c r="B381" s="6"/>
      <c r="C381" s="6"/>
      <c r="D381" s="6"/>
    </row>
    <row r="382" ht="12.75" customHeight="1">
      <c r="A382" s="6"/>
      <c r="B382" s="6"/>
      <c r="C382" s="6"/>
      <c r="D382" s="6"/>
    </row>
    <row r="383" ht="12.75" customHeight="1">
      <c r="A383" s="6"/>
      <c r="B383" s="6"/>
      <c r="C383" s="6"/>
      <c r="D383" s="6"/>
    </row>
    <row r="384" ht="12.75" customHeight="1">
      <c r="A384" s="6"/>
      <c r="B384" s="6"/>
      <c r="C384" s="6"/>
      <c r="D384" s="6"/>
    </row>
    <row r="385" ht="12.75" customHeight="1">
      <c r="A385" s="6"/>
      <c r="B385" s="6"/>
      <c r="C385" s="6"/>
      <c r="D385" s="6"/>
    </row>
    <row r="386" ht="12.75" customHeight="1">
      <c r="A386" s="6"/>
      <c r="B386" s="6"/>
      <c r="C386" s="6"/>
      <c r="D386" s="6"/>
    </row>
    <row r="387" ht="12.75" customHeight="1">
      <c r="A387" s="6"/>
      <c r="B387" s="6"/>
      <c r="C387" s="6"/>
      <c r="D387" s="6"/>
    </row>
    <row r="388" ht="12.75" customHeight="1">
      <c r="A388" s="6"/>
      <c r="B388" s="6"/>
      <c r="C388" s="6"/>
      <c r="D388" s="6"/>
    </row>
    <row r="389" ht="12.75" customHeight="1">
      <c r="A389" s="6"/>
      <c r="B389" s="6"/>
      <c r="C389" s="6"/>
      <c r="D389" s="6"/>
    </row>
    <row r="390" ht="12.75" customHeight="1">
      <c r="A390" s="6"/>
      <c r="B390" s="6"/>
      <c r="C390" s="6"/>
      <c r="D390" s="6"/>
    </row>
    <row r="391" ht="12.75" customHeight="1">
      <c r="A391" s="6"/>
      <c r="B391" s="6"/>
      <c r="C391" s="6"/>
      <c r="D391" s="6"/>
    </row>
    <row r="392" ht="12.75" customHeight="1">
      <c r="A392" s="6"/>
      <c r="B392" s="6"/>
      <c r="C392" s="6"/>
      <c r="D392" s="6"/>
    </row>
    <row r="393" ht="12.75" customHeight="1">
      <c r="A393" s="6"/>
      <c r="B393" s="6"/>
      <c r="C393" s="6"/>
      <c r="D393" s="6"/>
    </row>
    <row r="394" ht="12.75" customHeight="1">
      <c r="A394" s="6"/>
      <c r="B394" s="6"/>
      <c r="C394" s="6"/>
      <c r="D394" s="6"/>
    </row>
    <row r="395" ht="12.75" customHeight="1">
      <c r="A395" s="6"/>
      <c r="B395" s="6"/>
      <c r="C395" s="6"/>
      <c r="D395" s="6"/>
    </row>
    <row r="396" ht="12.75" customHeight="1">
      <c r="A396" s="6"/>
      <c r="B396" s="6"/>
      <c r="C396" s="6"/>
      <c r="D396" s="6"/>
    </row>
    <row r="397" ht="12.75" customHeight="1">
      <c r="A397" s="6"/>
      <c r="B397" s="6"/>
      <c r="C397" s="6"/>
      <c r="D397" s="6"/>
    </row>
    <row r="398" ht="12.75" customHeight="1">
      <c r="A398" s="6"/>
      <c r="B398" s="6"/>
      <c r="C398" s="6"/>
      <c r="D398" s="6"/>
    </row>
    <row r="399" ht="12.75" customHeight="1">
      <c r="A399" s="6"/>
      <c r="B399" s="6"/>
      <c r="C399" s="6"/>
      <c r="D399" s="6"/>
    </row>
    <row r="400" ht="12.75" customHeight="1">
      <c r="A400" s="6"/>
      <c r="B400" s="6"/>
      <c r="C400" s="6"/>
      <c r="D400" s="6"/>
    </row>
    <row r="401" ht="12.75" customHeight="1">
      <c r="A401" s="6"/>
      <c r="B401" s="6"/>
      <c r="C401" s="6"/>
      <c r="D401" s="6"/>
    </row>
    <row r="402" ht="12.75" customHeight="1">
      <c r="A402" s="6"/>
      <c r="B402" s="6"/>
      <c r="C402" s="6"/>
      <c r="D402" s="6"/>
    </row>
    <row r="403" ht="12.75" customHeight="1">
      <c r="A403" s="6"/>
      <c r="B403" s="6"/>
      <c r="C403" s="6"/>
      <c r="D403" s="6"/>
    </row>
    <row r="404" ht="12.75" customHeight="1">
      <c r="A404" s="6"/>
      <c r="B404" s="6"/>
      <c r="C404" s="6"/>
      <c r="D404" s="6"/>
    </row>
    <row r="405" ht="12.75" customHeight="1">
      <c r="A405" s="6"/>
      <c r="B405" s="6"/>
      <c r="C405" s="6"/>
      <c r="D405" s="6"/>
    </row>
    <row r="406" ht="12.75" customHeight="1">
      <c r="A406" s="6"/>
      <c r="B406" s="6"/>
      <c r="C406" s="6"/>
      <c r="D406" s="6"/>
    </row>
    <row r="407" ht="12.75" customHeight="1">
      <c r="A407" s="6"/>
      <c r="B407" s="6"/>
      <c r="C407" s="6"/>
      <c r="D407" s="6"/>
    </row>
    <row r="408" ht="12.75" customHeight="1">
      <c r="A408" s="6"/>
      <c r="B408" s="6"/>
      <c r="C408" s="6"/>
      <c r="D408" s="6"/>
    </row>
    <row r="409" ht="12.75" customHeight="1">
      <c r="A409" s="6"/>
      <c r="B409" s="6"/>
      <c r="C409" s="6"/>
      <c r="D409" s="6"/>
    </row>
    <row r="410" ht="12.75" customHeight="1">
      <c r="A410" s="6"/>
      <c r="B410" s="6"/>
      <c r="C410" s="6"/>
      <c r="D410" s="6"/>
    </row>
    <row r="411" ht="12.75" customHeight="1">
      <c r="A411" s="6"/>
      <c r="B411" s="6"/>
      <c r="C411" s="6"/>
      <c r="D411" s="6"/>
    </row>
    <row r="412" ht="12.75" customHeight="1">
      <c r="A412" s="6"/>
      <c r="B412" s="6"/>
      <c r="C412" s="6"/>
      <c r="D412" s="6"/>
    </row>
    <row r="413" ht="12.75" customHeight="1">
      <c r="A413" s="6"/>
      <c r="B413" s="6"/>
      <c r="C413" s="6"/>
      <c r="D413" s="6"/>
    </row>
    <row r="414" ht="12.75" customHeight="1">
      <c r="A414" s="6"/>
      <c r="B414" s="6"/>
      <c r="C414" s="6"/>
      <c r="D414" s="6"/>
    </row>
    <row r="415" ht="12.75" customHeight="1">
      <c r="A415" s="6"/>
      <c r="B415" s="6"/>
      <c r="C415" s="6"/>
      <c r="D415" s="6"/>
    </row>
    <row r="416" ht="12.75" customHeight="1">
      <c r="A416" s="6"/>
      <c r="B416" s="6"/>
      <c r="C416" s="6"/>
      <c r="D416" s="6"/>
    </row>
    <row r="417" ht="12.75" customHeight="1">
      <c r="A417" s="6"/>
      <c r="B417" s="6"/>
      <c r="C417" s="6"/>
      <c r="D417" s="6"/>
    </row>
    <row r="418" ht="12.75" customHeight="1">
      <c r="A418" s="6"/>
      <c r="B418" s="6"/>
      <c r="C418" s="6"/>
      <c r="D418" s="6"/>
    </row>
    <row r="419" ht="12.75" customHeight="1">
      <c r="A419" s="6"/>
      <c r="B419" s="6"/>
      <c r="C419" s="6"/>
      <c r="D419" s="6"/>
    </row>
    <row r="420" ht="12.75" customHeight="1">
      <c r="A420" s="6"/>
      <c r="B420" s="6"/>
      <c r="C420" s="6"/>
      <c r="D420" s="6"/>
    </row>
    <row r="421" ht="12.75" customHeight="1">
      <c r="A421" s="6"/>
      <c r="B421" s="6"/>
      <c r="C421" s="6"/>
      <c r="D421" s="6"/>
    </row>
    <row r="422" ht="12.75" customHeight="1">
      <c r="A422" s="6"/>
      <c r="B422" s="6"/>
      <c r="C422" s="6"/>
      <c r="D422" s="6"/>
    </row>
    <row r="423" ht="12.75" customHeight="1">
      <c r="A423" s="6"/>
      <c r="B423" s="6"/>
      <c r="C423" s="6"/>
      <c r="D423" s="6"/>
    </row>
    <row r="424" ht="12.75" customHeight="1">
      <c r="A424" s="6"/>
      <c r="B424" s="6"/>
      <c r="C424" s="6"/>
      <c r="D424" s="6"/>
    </row>
    <row r="425" ht="12.75" customHeight="1">
      <c r="A425" s="6"/>
      <c r="B425" s="6"/>
      <c r="C425" s="6"/>
      <c r="D425" s="6"/>
    </row>
    <row r="426" ht="12.75" customHeight="1">
      <c r="A426" s="6"/>
      <c r="B426" s="6"/>
      <c r="C426" s="6"/>
      <c r="D426" s="6"/>
    </row>
    <row r="427" ht="12.75" customHeight="1">
      <c r="A427" s="6"/>
      <c r="B427" s="6"/>
      <c r="C427" s="6"/>
      <c r="D427" s="6"/>
    </row>
    <row r="428" ht="12.75" customHeight="1">
      <c r="A428" s="6"/>
      <c r="B428" s="6"/>
      <c r="C428" s="6"/>
      <c r="D428" s="6"/>
    </row>
    <row r="429" ht="12.75" customHeight="1">
      <c r="A429" s="6"/>
      <c r="B429" s="6"/>
      <c r="C429" s="6"/>
      <c r="D429" s="6"/>
    </row>
    <row r="430" ht="12.75" customHeight="1">
      <c r="A430" s="6"/>
      <c r="B430" s="6"/>
      <c r="C430" s="6"/>
      <c r="D430" s="6"/>
    </row>
    <row r="431" ht="12.75" customHeight="1">
      <c r="A431" s="6"/>
      <c r="B431" s="6"/>
      <c r="C431" s="6"/>
      <c r="D431" s="6"/>
    </row>
    <row r="432" ht="12.75" customHeight="1">
      <c r="A432" s="6"/>
      <c r="B432" s="6"/>
      <c r="C432" s="6"/>
      <c r="D432" s="6"/>
    </row>
    <row r="433" ht="12.75" customHeight="1">
      <c r="A433" s="6"/>
      <c r="B433" s="6"/>
      <c r="C433" s="6"/>
      <c r="D433" s="6"/>
    </row>
    <row r="434" ht="12.75" customHeight="1">
      <c r="A434" s="6"/>
      <c r="B434" s="6"/>
      <c r="C434" s="6"/>
      <c r="D434" s="6"/>
    </row>
    <row r="435" ht="12.75" customHeight="1">
      <c r="A435" s="6"/>
      <c r="B435" s="6"/>
      <c r="C435" s="6"/>
      <c r="D435" s="6"/>
    </row>
    <row r="436" ht="12.75" customHeight="1">
      <c r="A436" s="6"/>
      <c r="B436" s="6"/>
      <c r="C436" s="6"/>
      <c r="D436" s="6"/>
    </row>
    <row r="437" ht="12.75" customHeight="1">
      <c r="A437" s="6"/>
      <c r="B437" s="6"/>
      <c r="C437" s="6"/>
      <c r="D437" s="6"/>
    </row>
    <row r="438" ht="12.75" customHeight="1">
      <c r="A438" s="6"/>
      <c r="B438" s="6"/>
      <c r="C438" s="6"/>
      <c r="D438" s="6"/>
    </row>
    <row r="439" ht="12.75" customHeight="1">
      <c r="A439" s="6"/>
      <c r="B439" s="6"/>
      <c r="C439" s="6"/>
      <c r="D439" s="6"/>
    </row>
    <row r="440" ht="12.75" customHeight="1">
      <c r="A440" s="6"/>
      <c r="B440" s="6"/>
      <c r="C440" s="6"/>
      <c r="D440" s="6"/>
    </row>
    <row r="441" ht="12.75" customHeight="1">
      <c r="A441" s="6"/>
      <c r="B441" s="6"/>
      <c r="C441" s="6"/>
      <c r="D441" s="6"/>
    </row>
    <row r="442" ht="12.75" customHeight="1">
      <c r="A442" s="6"/>
      <c r="B442" s="6"/>
      <c r="C442" s="6"/>
      <c r="D442" s="6"/>
    </row>
    <row r="443" ht="12.75" customHeight="1">
      <c r="A443" s="6"/>
      <c r="B443" s="6"/>
      <c r="C443" s="6"/>
      <c r="D443" s="6"/>
    </row>
    <row r="444" ht="12.75" customHeight="1">
      <c r="A444" s="6"/>
      <c r="B444" s="6"/>
      <c r="C444" s="6"/>
      <c r="D444" s="6"/>
    </row>
    <row r="445" ht="12.75" customHeight="1">
      <c r="A445" s="6"/>
      <c r="B445" s="6"/>
      <c r="C445" s="6"/>
      <c r="D445" s="6"/>
    </row>
    <row r="446" ht="12.75" customHeight="1">
      <c r="A446" s="6"/>
      <c r="B446" s="6"/>
      <c r="C446" s="6"/>
      <c r="D446" s="6"/>
    </row>
    <row r="447" ht="12.75" customHeight="1">
      <c r="A447" s="6"/>
      <c r="B447" s="6"/>
      <c r="C447" s="6"/>
      <c r="D447" s="6"/>
    </row>
    <row r="448" ht="12.75" customHeight="1">
      <c r="A448" s="6"/>
      <c r="B448" s="6"/>
      <c r="C448" s="6"/>
      <c r="D448" s="6"/>
    </row>
    <row r="449" ht="12.75" customHeight="1">
      <c r="A449" s="6"/>
      <c r="B449" s="6"/>
      <c r="C449" s="6"/>
      <c r="D449" s="6"/>
    </row>
    <row r="450" ht="12.75" customHeight="1">
      <c r="A450" s="6"/>
      <c r="B450" s="6"/>
      <c r="C450" s="6"/>
      <c r="D450" s="6"/>
    </row>
    <row r="451" ht="12.75" customHeight="1">
      <c r="A451" s="6"/>
      <c r="B451" s="6"/>
      <c r="C451" s="6"/>
      <c r="D451" s="6"/>
    </row>
    <row r="452" ht="12.75" customHeight="1">
      <c r="A452" s="6"/>
      <c r="B452" s="6"/>
      <c r="C452" s="6"/>
      <c r="D452" s="6"/>
    </row>
    <row r="453" ht="12.75" customHeight="1">
      <c r="A453" s="6"/>
      <c r="B453" s="6"/>
      <c r="C453" s="6"/>
      <c r="D453" s="6"/>
    </row>
    <row r="454" ht="12.75" customHeight="1">
      <c r="A454" s="6"/>
      <c r="B454" s="6"/>
      <c r="C454" s="6"/>
      <c r="D454" s="6"/>
    </row>
    <row r="455" ht="12.75" customHeight="1">
      <c r="A455" s="6"/>
      <c r="B455" s="6"/>
      <c r="C455" s="6"/>
      <c r="D455" s="6"/>
    </row>
    <row r="456" ht="12.75" customHeight="1">
      <c r="A456" s="6"/>
      <c r="B456" s="6"/>
      <c r="C456" s="6"/>
      <c r="D456" s="6"/>
    </row>
    <row r="457" ht="12.75" customHeight="1">
      <c r="A457" s="6"/>
      <c r="B457" s="6"/>
      <c r="C457" s="6"/>
      <c r="D457" s="6"/>
    </row>
    <row r="458" ht="12.75" customHeight="1">
      <c r="A458" s="6"/>
      <c r="B458" s="6"/>
      <c r="C458" s="6"/>
      <c r="D458" s="6"/>
    </row>
    <row r="459" ht="12.75" customHeight="1">
      <c r="A459" s="6"/>
      <c r="B459" s="6"/>
      <c r="C459" s="6"/>
      <c r="D459" s="6"/>
    </row>
    <row r="460" ht="12.75" customHeight="1">
      <c r="A460" s="6"/>
      <c r="B460" s="6"/>
      <c r="C460" s="6"/>
      <c r="D460" s="6"/>
    </row>
    <row r="461" ht="12.75" customHeight="1">
      <c r="A461" s="6"/>
      <c r="B461" s="6"/>
      <c r="C461" s="6"/>
      <c r="D461" s="6"/>
    </row>
    <row r="462" ht="12.75" customHeight="1">
      <c r="A462" s="6"/>
      <c r="B462" s="6"/>
      <c r="C462" s="6"/>
      <c r="D462" s="6"/>
    </row>
    <row r="463" ht="12.75" customHeight="1">
      <c r="A463" s="6"/>
      <c r="B463" s="6"/>
      <c r="C463" s="6"/>
      <c r="D463" s="6"/>
    </row>
    <row r="464" ht="12.75" customHeight="1">
      <c r="A464" s="6"/>
      <c r="B464" s="6"/>
      <c r="C464" s="6"/>
      <c r="D464" s="6"/>
    </row>
    <row r="465" ht="12.75" customHeight="1">
      <c r="A465" s="6"/>
      <c r="B465" s="6"/>
      <c r="C465" s="6"/>
      <c r="D465" s="6"/>
    </row>
    <row r="466" ht="12.75" customHeight="1">
      <c r="A466" s="6"/>
      <c r="B466" s="6"/>
      <c r="C466" s="6"/>
      <c r="D466" s="6"/>
    </row>
    <row r="467" ht="12.75" customHeight="1">
      <c r="A467" s="6"/>
      <c r="B467" s="6"/>
      <c r="C467" s="6"/>
      <c r="D467" s="6"/>
    </row>
    <row r="468" ht="12.75" customHeight="1">
      <c r="A468" s="6"/>
      <c r="B468" s="6"/>
      <c r="C468" s="6"/>
      <c r="D468" s="6"/>
    </row>
    <row r="469" ht="12.75" customHeight="1">
      <c r="A469" s="6"/>
      <c r="B469" s="6"/>
      <c r="C469" s="6"/>
      <c r="D469" s="6"/>
    </row>
    <row r="470" ht="12.75" customHeight="1">
      <c r="A470" s="6"/>
      <c r="B470" s="6"/>
      <c r="C470" s="6"/>
      <c r="D470" s="6"/>
    </row>
    <row r="471" ht="12.75" customHeight="1">
      <c r="A471" s="6"/>
      <c r="B471" s="6"/>
      <c r="C471" s="6"/>
      <c r="D471" s="6"/>
    </row>
    <row r="472" ht="12.75" customHeight="1">
      <c r="A472" s="6"/>
      <c r="B472" s="6"/>
      <c r="C472" s="6"/>
      <c r="D472" s="6"/>
    </row>
    <row r="473" ht="12.75" customHeight="1">
      <c r="A473" s="6"/>
      <c r="B473" s="6"/>
      <c r="C473" s="6"/>
      <c r="D473" s="6"/>
    </row>
    <row r="474" ht="12.75" customHeight="1">
      <c r="A474" s="6"/>
      <c r="B474" s="6"/>
      <c r="C474" s="6"/>
      <c r="D474" s="6"/>
    </row>
    <row r="475" ht="12.75" customHeight="1">
      <c r="A475" s="6"/>
      <c r="B475" s="6"/>
      <c r="C475" s="6"/>
      <c r="D475" s="6"/>
    </row>
    <row r="476" ht="12.75" customHeight="1">
      <c r="A476" s="6"/>
      <c r="B476" s="6"/>
      <c r="C476" s="6"/>
      <c r="D476" s="6"/>
    </row>
    <row r="477" ht="12.75" customHeight="1">
      <c r="A477" s="6"/>
      <c r="B477" s="6"/>
      <c r="C477" s="6"/>
      <c r="D477" s="6"/>
    </row>
    <row r="478" ht="12.75" customHeight="1">
      <c r="A478" s="6"/>
      <c r="B478" s="6"/>
      <c r="C478" s="6"/>
      <c r="D478" s="6"/>
    </row>
    <row r="479" ht="12.75" customHeight="1">
      <c r="A479" s="6"/>
      <c r="B479" s="6"/>
      <c r="C479" s="6"/>
      <c r="D479" s="6"/>
    </row>
    <row r="480" ht="12.75" customHeight="1">
      <c r="A480" s="6"/>
      <c r="B480" s="6"/>
      <c r="C480" s="6"/>
      <c r="D480" s="6"/>
    </row>
    <row r="481" ht="12.75" customHeight="1">
      <c r="A481" s="6"/>
      <c r="B481" s="6"/>
      <c r="C481" s="6"/>
      <c r="D481" s="6"/>
    </row>
    <row r="482" ht="12.75" customHeight="1">
      <c r="A482" s="6"/>
      <c r="B482" s="6"/>
      <c r="C482" s="6"/>
      <c r="D482" s="6"/>
    </row>
    <row r="483" ht="12.75" customHeight="1">
      <c r="A483" s="6"/>
      <c r="B483" s="6"/>
      <c r="C483" s="6"/>
      <c r="D483" s="6"/>
    </row>
    <row r="484" ht="12.75" customHeight="1">
      <c r="A484" s="6"/>
      <c r="B484" s="6"/>
      <c r="C484" s="6"/>
      <c r="D484" s="6"/>
    </row>
    <row r="485" ht="12.75" customHeight="1">
      <c r="A485" s="6"/>
      <c r="B485" s="6"/>
      <c r="C485" s="6"/>
      <c r="D485" s="6"/>
    </row>
    <row r="486" ht="12.75" customHeight="1">
      <c r="A486" s="6"/>
      <c r="B486" s="6"/>
      <c r="C486" s="6"/>
      <c r="D486" s="6"/>
    </row>
    <row r="487" ht="12.75" customHeight="1">
      <c r="A487" s="6"/>
      <c r="B487" s="6"/>
      <c r="C487" s="6"/>
      <c r="D487" s="6"/>
    </row>
    <row r="488" ht="12.75" customHeight="1">
      <c r="A488" s="6"/>
      <c r="B488" s="6"/>
      <c r="C488" s="6"/>
      <c r="D488" s="6"/>
    </row>
    <row r="489" ht="12.75" customHeight="1">
      <c r="A489" s="6"/>
      <c r="B489" s="6"/>
      <c r="C489" s="6"/>
      <c r="D489" s="6"/>
    </row>
    <row r="490" ht="12.75" customHeight="1">
      <c r="A490" s="6"/>
      <c r="B490" s="6"/>
      <c r="C490" s="6"/>
      <c r="D490" s="6"/>
    </row>
    <row r="491" ht="12.75" customHeight="1">
      <c r="A491" s="6"/>
      <c r="B491" s="6"/>
      <c r="C491" s="6"/>
      <c r="D491" s="6"/>
    </row>
    <row r="492" ht="12.75" customHeight="1">
      <c r="A492" s="6"/>
      <c r="B492" s="6"/>
      <c r="C492" s="6"/>
      <c r="D492" s="6"/>
    </row>
    <row r="493" ht="12.75" customHeight="1">
      <c r="A493" s="6"/>
      <c r="B493" s="6"/>
      <c r="C493" s="6"/>
      <c r="D493" s="6"/>
    </row>
    <row r="494" ht="12.75" customHeight="1">
      <c r="A494" s="6"/>
      <c r="B494" s="6"/>
      <c r="C494" s="6"/>
      <c r="D494" s="6"/>
    </row>
    <row r="495" ht="12.75" customHeight="1">
      <c r="A495" s="6"/>
      <c r="B495" s="6"/>
      <c r="C495" s="6"/>
      <c r="D495" s="6"/>
    </row>
    <row r="496" ht="12.75" customHeight="1">
      <c r="A496" s="6"/>
      <c r="B496" s="6"/>
      <c r="C496" s="6"/>
      <c r="D496" s="6"/>
    </row>
    <row r="497" ht="12.75" customHeight="1">
      <c r="A497" s="6"/>
      <c r="B497" s="6"/>
      <c r="C497" s="6"/>
      <c r="D497" s="6"/>
    </row>
    <row r="498" ht="12.75" customHeight="1">
      <c r="A498" s="6"/>
      <c r="B498" s="6"/>
      <c r="C498" s="6"/>
      <c r="D498" s="6"/>
    </row>
    <row r="499" ht="12.75" customHeight="1">
      <c r="A499" s="6"/>
      <c r="B499" s="6"/>
      <c r="C499" s="6"/>
      <c r="D499" s="6"/>
    </row>
    <row r="500" ht="12.75" customHeight="1">
      <c r="A500" s="6"/>
      <c r="B500" s="6"/>
      <c r="C500" s="6"/>
      <c r="D500" s="6"/>
    </row>
    <row r="501" ht="12.75" customHeight="1">
      <c r="A501" s="6"/>
      <c r="B501" s="6"/>
      <c r="C501" s="6"/>
      <c r="D501" s="6"/>
    </row>
    <row r="502" ht="12.75" customHeight="1">
      <c r="A502" s="6"/>
      <c r="B502" s="6"/>
      <c r="C502" s="6"/>
      <c r="D502" s="6"/>
    </row>
    <row r="503" ht="12.75" customHeight="1">
      <c r="A503" s="6"/>
      <c r="B503" s="6"/>
      <c r="C503" s="6"/>
      <c r="D503" s="6"/>
    </row>
    <row r="504" ht="12.75" customHeight="1">
      <c r="A504" s="6"/>
      <c r="B504" s="6"/>
      <c r="C504" s="6"/>
      <c r="D504" s="6"/>
    </row>
    <row r="505" ht="12.75" customHeight="1">
      <c r="A505" s="6"/>
      <c r="B505" s="6"/>
      <c r="C505" s="6"/>
      <c r="D505" s="6"/>
    </row>
    <row r="506" ht="12.75" customHeight="1">
      <c r="A506" s="6"/>
      <c r="B506" s="6"/>
      <c r="C506" s="6"/>
      <c r="D506" s="6"/>
    </row>
    <row r="507" ht="12.75" customHeight="1">
      <c r="A507" s="6"/>
      <c r="B507" s="6"/>
      <c r="C507" s="6"/>
      <c r="D507" s="6"/>
    </row>
    <row r="508" ht="12.75" customHeight="1">
      <c r="A508" s="6"/>
      <c r="B508" s="6"/>
      <c r="C508" s="6"/>
      <c r="D508" s="6"/>
    </row>
    <row r="509" ht="12.75" customHeight="1">
      <c r="A509" s="6"/>
      <c r="B509" s="6"/>
      <c r="C509" s="6"/>
      <c r="D509" s="6"/>
    </row>
    <row r="510" ht="12.75" customHeight="1">
      <c r="A510" s="6"/>
      <c r="B510" s="6"/>
      <c r="C510" s="6"/>
      <c r="D510" s="6"/>
    </row>
    <row r="511" ht="12.75" customHeight="1">
      <c r="A511" s="6"/>
      <c r="B511" s="6"/>
      <c r="C511" s="6"/>
      <c r="D511" s="6"/>
    </row>
    <row r="512" ht="12.75" customHeight="1">
      <c r="A512" s="6"/>
      <c r="B512" s="6"/>
      <c r="C512" s="6"/>
      <c r="D512" s="6"/>
    </row>
    <row r="513" ht="12.75" customHeight="1">
      <c r="A513" s="6"/>
      <c r="B513" s="6"/>
      <c r="C513" s="6"/>
      <c r="D513" s="6"/>
    </row>
    <row r="514" ht="12.75" customHeight="1">
      <c r="A514" s="6"/>
      <c r="B514" s="6"/>
      <c r="C514" s="6"/>
      <c r="D514" s="6"/>
    </row>
    <row r="515" ht="12.75" customHeight="1">
      <c r="A515" s="6"/>
      <c r="B515" s="6"/>
      <c r="C515" s="6"/>
      <c r="D515" s="6"/>
    </row>
    <row r="516" ht="12.75" customHeight="1">
      <c r="A516" s="6"/>
      <c r="B516" s="6"/>
      <c r="C516" s="6"/>
      <c r="D516" s="6"/>
    </row>
    <row r="517" ht="12.75" customHeight="1">
      <c r="A517" s="6"/>
      <c r="B517" s="6"/>
      <c r="C517" s="6"/>
      <c r="D517" s="6"/>
    </row>
    <row r="518" ht="12.75" customHeight="1">
      <c r="A518" s="6"/>
      <c r="B518" s="6"/>
      <c r="C518" s="6"/>
      <c r="D518" s="6"/>
    </row>
    <row r="519" ht="12.75" customHeight="1">
      <c r="A519" s="6"/>
      <c r="B519" s="6"/>
      <c r="C519" s="6"/>
      <c r="D519" s="6"/>
    </row>
    <row r="520" ht="12.75" customHeight="1">
      <c r="A520" s="6"/>
      <c r="B520" s="6"/>
      <c r="C520" s="6"/>
      <c r="D520" s="6"/>
    </row>
    <row r="521" ht="12.75" customHeight="1">
      <c r="A521" s="6"/>
      <c r="B521" s="6"/>
      <c r="C521" s="6"/>
      <c r="D521" s="6"/>
    </row>
    <row r="522" ht="12.75" customHeight="1">
      <c r="A522" s="6"/>
      <c r="B522" s="6"/>
      <c r="C522" s="6"/>
      <c r="D522" s="6"/>
    </row>
    <row r="523" ht="12.75" customHeight="1">
      <c r="A523" s="6"/>
      <c r="B523" s="6"/>
      <c r="C523" s="6"/>
      <c r="D523" s="6"/>
    </row>
    <row r="524" ht="12.75" customHeight="1">
      <c r="A524" s="6"/>
      <c r="B524" s="6"/>
      <c r="C524" s="6"/>
      <c r="D524" s="6"/>
    </row>
    <row r="525" ht="12.75" customHeight="1">
      <c r="A525" s="6"/>
      <c r="B525" s="6"/>
      <c r="C525" s="6"/>
      <c r="D525" s="6"/>
    </row>
    <row r="526" ht="12.75" customHeight="1">
      <c r="A526" s="6"/>
      <c r="B526" s="6"/>
      <c r="C526" s="6"/>
      <c r="D526" s="6"/>
    </row>
    <row r="527" ht="12.75" customHeight="1">
      <c r="A527" s="6"/>
      <c r="B527" s="6"/>
      <c r="C527" s="6"/>
      <c r="D527" s="6"/>
    </row>
    <row r="528" ht="12.75" customHeight="1">
      <c r="A528" s="6"/>
      <c r="B528" s="6"/>
      <c r="C528" s="6"/>
      <c r="D528" s="6"/>
    </row>
    <row r="529" ht="12.75" customHeight="1">
      <c r="A529" s="6"/>
      <c r="B529" s="6"/>
      <c r="C529" s="6"/>
      <c r="D529" s="6"/>
    </row>
    <row r="530" ht="12.75" customHeight="1">
      <c r="A530" s="6"/>
      <c r="B530" s="6"/>
      <c r="C530" s="6"/>
      <c r="D530" s="6"/>
    </row>
    <row r="531" ht="12.75" customHeight="1">
      <c r="A531" s="6"/>
      <c r="B531" s="6"/>
      <c r="C531" s="6"/>
      <c r="D531" s="6"/>
    </row>
    <row r="532" ht="12.75" customHeight="1">
      <c r="A532" s="6"/>
      <c r="B532" s="6"/>
      <c r="C532" s="6"/>
      <c r="D532" s="6"/>
    </row>
    <row r="533" ht="12.75" customHeight="1">
      <c r="A533" s="6"/>
      <c r="B533" s="6"/>
      <c r="C533" s="6"/>
      <c r="D533" s="6"/>
    </row>
    <row r="534" ht="12.75" customHeight="1">
      <c r="A534" s="6"/>
      <c r="B534" s="6"/>
      <c r="C534" s="6"/>
      <c r="D534" s="6"/>
    </row>
    <row r="535" ht="12.75" customHeight="1">
      <c r="A535" s="6"/>
      <c r="B535" s="6"/>
      <c r="C535" s="6"/>
      <c r="D535" s="6"/>
    </row>
    <row r="536" ht="12.75" customHeight="1">
      <c r="A536" s="6"/>
      <c r="B536" s="6"/>
      <c r="C536" s="6"/>
      <c r="D536" s="6"/>
    </row>
    <row r="537" ht="12.75" customHeight="1">
      <c r="A537" s="6"/>
      <c r="B537" s="6"/>
      <c r="C537" s="6"/>
      <c r="D537" s="6"/>
    </row>
    <row r="538" ht="12.75" customHeight="1">
      <c r="A538" s="6"/>
      <c r="B538" s="6"/>
      <c r="C538" s="6"/>
      <c r="D538" s="6"/>
    </row>
    <row r="539" ht="12.75" customHeight="1">
      <c r="A539" s="6"/>
      <c r="B539" s="6"/>
      <c r="C539" s="6"/>
      <c r="D539" s="6"/>
    </row>
    <row r="540" ht="12.75" customHeight="1">
      <c r="A540" s="6"/>
      <c r="B540" s="6"/>
      <c r="C540" s="6"/>
      <c r="D540" s="6"/>
    </row>
    <row r="541" ht="12.75" customHeight="1">
      <c r="A541" s="6"/>
      <c r="B541" s="6"/>
      <c r="C541" s="6"/>
      <c r="D541" s="6"/>
    </row>
    <row r="542" ht="12.75" customHeight="1">
      <c r="A542" s="6"/>
      <c r="B542" s="6"/>
      <c r="C542" s="6"/>
      <c r="D542" s="6"/>
    </row>
    <row r="543" ht="12.75" customHeight="1">
      <c r="A543" s="6"/>
      <c r="B543" s="6"/>
      <c r="C543" s="6"/>
      <c r="D543" s="6"/>
    </row>
    <row r="544" ht="12.75" customHeight="1">
      <c r="A544" s="6"/>
      <c r="B544" s="6"/>
      <c r="C544" s="6"/>
      <c r="D544" s="6"/>
    </row>
    <row r="545" ht="12.75" customHeight="1">
      <c r="A545" s="6"/>
      <c r="B545" s="6"/>
      <c r="C545" s="6"/>
      <c r="D545" s="6"/>
    </row>
    <row r="546" ht="12.75" customHeight="1">
      <c r="A546" s="6"/>
      <c r="B546" s="6"/>
      <c r="C546" s="6"/>
      <c r="D546" s="6"/>
    </row>
    <row r="547" ht="12.75" customHeight="1">
      <c r="A547" s="6"/>
      <c r="B547" s="6"/>
      <c r="C547" s="6"/>
      <c r="D547" s="6"/>
    </row>
    <row r="548" ht="12.75" customHeight="1">
      <c r="A548" s="6"/>
      <c r="B548" s="6"/>
      <c r="C548" s="6"/>
      <c r="D548" s="6"/>
    </row>
    <row r="549" ht="12.75" customHeight="1">
      <c r="A549" s="6"/>
      <c r="B549" s="6"/>
      <c r="C549" s="6"/>
      <c r="D549" s="6"/>
    </row>
    <row r="550" ht="12.75" customHeight="1">
      <c r="A550" s="6"/>
      <c r="B550" s="6"/>
      <c r="C550" s="6"/>
      <c r="D550" s="6"/>
    </row>
    <row r="551" ht="12.75" customHeight="1">
      <c r="A551" s="6"/>
      <c r="B551" s="6"/>
      <c r="C551" s="6"/>
      <c r="D551" s="6"/>
    </row>
    <row r="552" ht="12.75" customHeight="1">
      <c r="A552" s="6"/>
      <c r="B552" s="6"/>
      <c r="C552" s="6"/>
      <c r="D552" s="6"/>
    </row>
    <row r="553" ht="12.75" customHeight="1">
      <c r="A553" s="6"/>
      <c r="B553" s="6"/>
      <c r="C553" s="6"/>
      <c r="D553" s="6"/>
    </row>
    <row r="554" ht="12.75" customHeight="1">
      <c r="A554" s="6"/>
      <c r="B554" s="6"/>
      <c r="C554" s="6"/>
      <c r="D554" s="6"/>
    </row>
    <row r="555" ht="12.75" customHeight="1">
      <c r="A555" s="6"/>
      <c r="B555" s="6"/>
      <c r="C555" s="6"/>
      <c r="D555" s="6"/>
    </row>
    <row r="556" ht="12.75" customHeight="1">
      <c r="A556" s="6"/>
      <c r="B556" s="6"/>
      <c r="C556" s="6"/>
      <c r="D556" s="6"/>
    </row>
    <row r="557" ht="12.75" customHeight="1">
      <c r="A557" s="6"/>
      <c r="B557" s="6"/>
      <c r="C557" s="6"/>
      <c r="D557" s="6"/>
    </row>
    <row r="558" ht="12.75" customHeight="1">
      <c r="A558" s="6"/>
      <c r="B558" s="6"/>
      <c r="C558" s="6"/>
      <c r="D558" s="6"/>
    </row>
    <row r="559" ht="12.75" customHeight="1">
      <c r="A559" s="6"/>
      <c r="B559" s="6"/>
      <c r="C559" s="6"/>
      <c r="D559" s="6"/>
    </row>
    <row r="560" ht="12.75" customHeight="1">
      <c r="A560" s="6"/>
      <c r="B560" s="6"/>
      <c r="C560" s="6"/>
      <c r="D560" s="6"/>
    </row>
    <row r="561" ht="12.75" customHeight="1">
      <c r="A561" s="6"/>
      <c r="B561" s="6"/>
      <c r="C561" s="6"/>
      <c r="D561" s="6"/>
    </row>
    <row r="562" ht="12.75" customHeight="1">
      <c r="A562" s="6"/>
      <c r="B562" s="6"/>
      <c r="C562" s="6"/>
      <c r="D562" s="6"/>
    </row>
    <row r="563" ht="12.75" customHeight="1">
      <c r="A563" s="6"/>
      <c r="B563" s="6"/>
      <c r="C563" s="6"/>
      <c r="D563" s="6"/>
    </row>
    <row r="564" ht="12.75" customHeight="1">
      <c r="A564" s="6"/>
      <c r="B564" s="6"/>
      <c r="C564" s="6"/>
      <c r="D564" s="6"/>
    </row>
    <row r="565" ht="12.75" customHeight="1">
      <c r="A565" s="6"/>
      <c r="B565" s="6"/>
      <c r="C565" s="6"/>
      <c r="D565" s="6"/>
    </row>
    <row r="566" ht="12.75" customHeight="1">
      <c r="A566" s="6"/>
      <c r="B566" s="6"/>
      <c r="C566" s="6"/>
      <c r="D566" s="6"/>
    </row>
    <row r="567" ht="12.75" customHeight="1">
      <c r="A567" s="6"/>
      <c r="B567" s="6"/>
      <c r="C567" s="6"/>
      <c r="D567" s="6"/>
    </row>
    <row r="568" ht="12.75" customHeight="1">
      <c r="A568" s="6"/>
      <c r="B568" s="6"/>
      <c r="C568" s="6"/>
      <c r="D568" s="6"/>
    </row>
    <row r="569" ht="12.75" customHeight="1">
      <c r="A569" s="6"/>
      <c r="B569" s="6"/>
      <c r="C569" s="6"/>
      <c r="D569" s="6"/>
    </row>
    <row r="570" ht="12.75" customHeight="1">
      <c r="A570" s="6"/>
      <c r="B570" s="6"/>
      <c r="C570" s="6"/>
      <c r="D570" s="6"/>
    </row>
    <row r="571" ht="12.75" customHeight="1">
      <c r="A571" s="6"/>
      <c r="B571" s="6"/>
      <c r="C571" s="6"/>
      <c r="D571" s="6"/>
    </row>
    <row r="572" ht="12.75" customHeight="1">
      <c r="A572" s="6"/>
      <c r="B572" s="6"/>
      <c r="C572" s="6"/>
      <c r="D572" s="6"/>
    </row>
    <row r="573" ht="12.75" customHeight="1">
      <c r="A573" s="6"/>
      <c r="B573" s="6"/>
      <c r="C573" s="6"/>
      <c r="D573" s="6"/>
    </row>
    <row r="574" ht="12.75" customHeight="1">
      <c r="A574" s="6"/>
      <c r="B574" s="6"/>
      <c r="C574" s="6"/>
      <c r="D574" s="6"/>
    </row>
    <row r="575" ht="12.75" customHeight="1">
      <c r="A575" s="6"/>
      <c r="B575" s="6"/>
      <c r="C575" s="6"/>
      <c r="D575" s="6"/>
    </row>
    <row r="576" ht="12.75" customHeight="1">
      <c r="A576" s="6"/>
      <c r="B576" s="6"/>
      <c r="C576" s="6"/>
      <c r="D576" s="6"/>
    </row>
    <row r="577" ht="12.75" customHeight="1">
      <c r="A577" s="6"/>
      <c r="B577" s="6"/>
      <c r="C577" s="6"/>
      <c r="D577" s="6"/>
    </row>
    <row r="578" ht="12.75" customHeight="1">
      <c r="A578" s="6"/>
      <c r="B578" s="6"/>
      <c r="C578" s="6"/>
      <c r="D578" s="6"/>
    </row>
    <row r="579" ht="12.75" customHeight="1">
      <c r="A579" s="6"/>
      <c r="B579" s="6"/>
      <c r="C579" s="6"/>
      <c r="D579" s="6"/>
    </row>
    <row r="580" ht="12.75" customHeight="1">
      <c r="A580" s="6"/>
      <c r="B580" s="6"/>
      <c r="C580" s="6"/>
      <c r="D580" s="6"/>
    </row>
    <row r="581" ht="12.75" customHeight="1">
      <c r="A581" s="6"/>
      <c r="B581" s="6"/>
      <c r="C581" s="6"/>
      <c r="D581" s="6"/>
    </row>
    <row r="582" ht="12.75" customHeight="1">
      <c r="A582" s="6"/>
      <c r="B582" s="6"/>
      <c r="C582" s="6"/>
      <c r="D582" s="6"/>
    </row>
    <row r="583" ht="12.75" customHeight="1">
      <c r="A583" s="6"/>
      <c r="B583" s="6"/>
      <c r="C583" s="6"/>
      <c r="D583" s="6"/>
    </row>
    <row r="584" ht="12.75" customHeight="1">
      <c r="A584" s="6"/>
      <c r="B584" s="6"/>
      <c r="C584" s="6"/>
      <c r="D584" s="6"/>
    </row>
    <row r="585" ht="12.75" customHeight="1">
      <c r="A585" s="6"/>
      <c r="B585" s="6"/>
      <c r="C585" s="6"/>
      <c r="D585" s="6"/>
    </row>
    <row r="586" ht="12.75" customHeight="1">
      <c r="A586" s="6"/>
      <c r="B586" s="6"/>
      <c r="C586" s="6"/>
      <c r="D586" s="6"/>
    </row>
    <row r="587" ht="12.75" customHeight="1">
      <c r="A587" s="6"/>
      <c r="B587" s="6"/>
      <c r="C587" s="6"/>
      <c r="D587" s="6"/>
    </row>
    <row r="588" ht="12.75" customHeight="1">
      <c r="A588" s="6"/>
      <c r="B588" s="6"/>
      <c r="C588" s="6"/>
      <c r="D588" s="6"/>
    </row>
    <row r="589" ht="12.75" customHeight="1">
      <c r="A589" s="6"/>
      <c r="B589" s="6"/>
      <c r="C589" s="6"/>
      <c r="D589" s="6"/>
    </row>
    <row r="590" ht="12.75" customHeight="1">
      <c r="A590" s="6"/>
      <c r="B590" s="6"/>
      <c r="C590" s="6"/>
      <c r="D590" s="6"/>
    </row>
    <row r="591" ht="12.75" customHeight="1">
      <c r="A591" s="6"/>
      <c r="B591" s="6"/>
      <c r="C591" s="6"/>
      <c r="D591" s="6"/>
    </row>
    <row r="592" ht="12.75" customHeight="1">
      <c r="A592" s="6"/>
      <c r="B592" s="6"/>
      <c r="C592" s="6"/>
      <c r="D592" s="6"/>
    </row>
    <row r="593" ht="12.75" customHeight="1">
      <c r="A593" s="6"/>
      <c r="B593" s="6"/>
      <c r="C593" s="6"/>
      <c r="D593" s="6"/>
    </row>
    <row r="594" ht="12.75" customHeight="1">
      <c r="A594" s="6"/>
      <c r="B594" s="6"/>
      <c r="C594" s="6"/>
      <c r="D594" s="6"/>
    </row>
    <row r="595" ht="12.75" customHeight="1">
      <c r="A595" s="6"/>
      <c r="B595" s="6"/>
      <c r="C595" s="6"/>
      <c r="D595" s="6"/>
    </row>
    <row r="596" ht="12.75" customHeight="1">
      <c r="A596" s="6"/>
      <c r="B596" s="6"/>
      <c r="C596" s="6"/>
      <c r="D596" s="6"/>
    </row>
    <row r="597" ht="12.75" customHeight="1">
      <c r="A597" s="6"/>
      <c r="B597" s="6"/>
      <c r="C597" s="6"/>
      <c r="D597" s="6"/>
    </row>
    <row r="598" ht="12.75" customHeight="1">
      <c r="A598" s="6"/>
      <c r="B598" s="6"/>
      <c r="C598" s="6"/>
      <c r="D598" s="6"/>
    </row>
    <row r="599" ht="12.75" customHeight="1">
      <c r="A599" s="6"/>
      <c r="B599" s="6"/>
      <c r="C599" s="6"/>
      <c r="D599" s="6"/>
    </row>
    <row r="600" ht="12.75" customHeight="1">
      <c r="A600" s="6"/>
      <c r="B600" s="6"/>
      <c r="C600" s="6"/>
      <c r="D600" s="6"/>
    </row>
    <row r="601" ht="12.75" customHeight="1">
      <c r="A601" s="6"/>
      <c r="B601" s="6"/>
      <c r="C601" s="6"/>
      <c r="D601" s="6"/>
    </row>
    <row r="602" ht="12.75" customHeight="1">
      <c r="A602" s="6"/>
      <c r="B602" s="6"/>
      <c r="C602" s="6"/>
      <c r="D602" s="6"/>
    </row>
    <row r="603" ht="12.75" customHeight="1">
      <c r="A603" s="6"/>
      <c r="B603" s="6"/>
      <c r="C603" s="6"/>
      <c r="D603" s="6"/>
    </row>
    <row r="604" ht="12.75" customHeight="1">
      <c r="A604" s="6"/>
      <c r="B604" s="6"/>
      <c r="C604" s="6"/>
      <c r="D604" s="6"/>
    </row>
    <row r="605" ht="12.75" customHeight="1">
      <c r="A605" s="6"/>
      <c r="B605" s="6"/>
      <c r="C605" s="6"/>
      <c r="D605" s="6"/>
    </row>
    <row r="606" ht="12.75" customHeight="1">
      <c r="A606" s="6"/>
      <c r="B606" s="6"/>
      <c r="C606" s="6"/>
      <c r="D606" s="6"/>
    </row>
    <row r="607" ht="12.75" customHeight="1">
      <c r="A607" s="6"/>
      <c r="B607" s="6"/>
      <c r="C607" s="6"/>
      <c r="D607" s="6"/>
    </row>
    <row r="608" ht="12.75" customHeight="1">
      <c r="A608" s="6"/>
      <c r="B608" s="6"/>
      <c r="C608" s="6"/>
      <c r="D608" s="6"/>
    </row>
    <row r="609" ht="12.75" customHeight="1">
      <c r="A609" s="6"/>
      <c r="B609" s="6"/>
      <c r="C609" s="6"/>
      <c r="D609" s="6"/>
    </row>
    <row r="610" ht="12.75" customHeight="1">
      <c r="A610" s="6"/>
      <c r="B610" s="6"/>
      <c r="C610" s="6"/>
      <c r="D610" s="6"/>
    </row>
    <row r="611" ht="12.75" customHeight="1">
      <c r="A611" s="6"/>
      <c r="B611" s="6"/>
      <c r="C611" s="6"/>
      <c r="D611" s="6"/>
    </row>
    <row r="612" ht="12.75" customHeight="1">
      <c r="A612" s="6"/>
      <c r="B612" s="6"/>
      <c r="C612" s="6"/>
      <c r="D612" s="6"/>
    </row>
    <row r="613" ht="12.75" customHeight="1">
      <c r="A613" s="6"/>
      <c r="B613" s="6"/>
      <c r="C613" s="6"/>
      <c r="D613" s="6"/>
    </row>
    <row r="614" ht="12.75" customHeight="1">
      <c r="A614" s="6"/>
      <c r="B614" s="6"/>
      <c r="C614" s="6"/>
      <c r="D614" s="6"/>
    </row>
    <row r="615" ht="12.75" customHeight="1">
      <c r="A615" s="6"/>
      <c r="B615" s="6"/>
      <c r="C615" s="6"/>
      <c r="D615" s="6"/>
    </row>
    <row r="616" ht="12.75" customHeight="1">
      <c r="A616" s="6"/>
      <c r="B616" s="6"/>
      <c r="C616" s="6"/>
      <c r="D616" s="6"/>
    </row>
    <row r="617" ht="12.75" customHeight="1">
      <c r="A617" s="6"/>
      <c r="B617" s="6"/>
      <c r="C617" s="6"/>
      <c r="D617" s="6"/>
    </row>
    <row r="618" ht="12.75" customHeight="1">
      <c r="A618" s="6"/>
      <c r="B618" s="6"/>
      <c r="C618" s="6"/>
      <c r="D618" s="6"/>
    </row>
    <row r="619" ht="12.75" customHeight="1">
      <c r="A619" s="6"/>
      <c r="B619" s="6"/>
      <c r="C619" s="6"/>
      <c r="D619" s="6"/>
    </row>
    <row r="620" ht="12.75" customHeight="1">
      <c r="A620" s="6"/>
      <c r="B620" s="6"/>
      <c r="C620" s="6"/>
      <c r="D620" s="6"/>
    </row>
    <row r="621" ht="12.75" customHeight="1">
      <c r="A621" s="6"/>
      <c r="B621" s="6"/>
      <c r="C621" s="6"/>
      <c r="D621" s="6"/>
    </row>
    <row r="622" ht="12.75" customHeight="1">
      <c r="A622" s="6"/>
      <c r="B622" s="6"/>
      <c r="C622" s="6"/>
      <c r="D622" s="6"/>
    </row>
    <row r="623" ht="12.75" customHeight="1">
      <c r="A623" s="6"/>
      <c r="B623" s="6"/>
      <c r="C623" s="6"/>
      <c r="D623" s="6"/>
    </row>
    <row r="624" ht="12.75" customHeight="1">
      <c r="A624" s="6"/>
      <c r="B624" s="6"/>
      <c r="C624" s="6"/>
      <c r="D624" s="6"/>
    </row>
    <row r="625" ht="12.75" customHeight="1">
      <c r="A625" s="6"/>
      <c r="B625" s="6"/>
      <c r="C625" s="6"/>
      <c r="D625" s="6"/>
    </row>
    <row r="626" ht="12.75" customHeight="1">
      <c r="A626" s="6"/>
      <c r="B626" s="6"/>
      <c r="C626" s="6"/>
      <c r="D626" s="6"/>
    </row>
    <row r="627" ht="12.75" customHeight="1">
      <c r="A627" s="6"/>
      <c r="B627" s="6"/>
      <c r="C627" s="6"/>
      <c r="D627" s="6"/>
    </row>
    <row r="628" ht="12.75" customHeight="1">
      <c r="A628" s="6"/>
      <c r="B628" s="6"/>
      <c r="C628" s="6"/>
      <c r="D628" s="6"/>
    </row>
    <row r="629" ht="12.75" customHeight="1">
      <c r="A629" s="6"/>
      <c r="B629" s="6"/>
      <c r="C629" s="6"/>
      <c r="D629" s="6"/>
    </row>
    <row r="630" ht="12.75" customHeight="1">
      <c r="A630" s="6"/>
      <c r="B630" s="6"/>
      <c r="C630" s="6"/>
      <c r="D630" s="6"/>
    </row>
    <row r="631" ht="12.75" customHeight="1">
      <c r="A631" s="6"/>
      <c r="B631" s="6"/>
      <c r="C631" s="6"/>
      <c r="D631" s="6"/>
    </row>
    <row r="632" ht="12.75" customHeight="1">
      <c r="A632" s="6"/>
      <c r="B632" s="6"/>
      <c r="C632" s="6"/>
      <c r="D632" s="6"/>
    </row>
    <row r="633" ht="12.75" customHeight="1">
      <c r="A633" s="6"/>
      <c r="B633" s="6"/>
      <c r="C633" s="6"/>
      <c r="D633" s="6"/>
    </row>
    <row r="634" ht="12.75" customHeight="1">
      <c r="A634" s="6"/>
      <c r="B634" s="6"/>
      <c r="C634" s="6"/>
      <c r="D634" s="6"/>
    </row>
    <row r="635" ht="12.75" customHeight="1">
      <c r="A635" s="6"/>
      <c r="B635" s="6"/>
      <c r="C635" s="6"/>
      <c r="D635" s="6"/>
    </row>
    <row r="636" ht="12.75" customHeight="1">
      <c r="A636" s="6"/>
      <c r="B636" s="6"/>
      <c r="C636" s="6"/>
      <c r="D636" s="6"/>
    </row>
    <row r="637" ht="12.75" customHeight="1">
      <c r="A637" s="6"/>
      <c r="B637" s="6"/>
      <c r="C637" s="6"/>
      <c r="D637" s="6"/>
    </row>
    <row r="638" ht="12.75" customHeight="1">
      <c r="A638" s="6"/>
      <c r="B638" s="6"/>
      <c r="C638" s="6"/>
      <c r="D638" s="6"/>
    </row>
    <row r="639" ht="12.75" customHeight="1">
      <c r="A639" s="6"/>
      <c r="B639" s="6"/>
      <c r="C639" s="6"/>
      <c r="D639" s="6"/>
    </row>
    <row r="640" ht="12.75" customHeight="1">
      <c r="A640" s="6"/>
      <c r="B640" s="6"/>
      <c r="C640" s="6"/>
      <c r="D640" s="6"/>
    </row>
    <row r="641" ht="12.75" customHeight="1">
      <c r="A641" s="6"/>
      <c r="B641" s="6"/>
      <c r="C641" s="6"/>
      <c r="D641" s="6"/>
    </row>
    <row r="642" ht="12.75" customHeight="1">
      <c r="A642" s="6"/>
      <c r="B642" s="6"/>
      <c r="C642" s="6"/>
      <c r="D642" s="6"/>
    </row>
    <row r="643" ht="12.75" customHeight="1">
      <c r="A643" s="6"/>
      <c r="B643" s="6"/>
      <c r="C643" s="6"/>
      <c r="D643" s="6"/>
    </row>
    <row r="644" ht="12.75" customHeight="1">
      <c r="A644" s="6"/>
      <c r="B644" s="6"/>
      <c r="C644" s="6"/>
      <c r="D644" s="6"/>
    </row>
    <row r="645" ht="12.75" customHeight="1">
      <c r="A645" s="6"/>
      <c r="B645" s="6"/>
      <c r="C645" s="6"/>
      <c r="D645" s="6"/>
    </row>
    <row r="646" ht="12.75" customHeight="1">
      <c r="A646" s="6"/>
      <c r="B646" s="6"/>
      <c r="C646" s="6"/>
      <c r="D646" s="6"/>
    </row>
    <row r="647" ht="12.75" customHeight="1">
      <c r="A647" s="6"/>
      <c r="B647" s="6"/>
      <c r="C647" s="6"/>
      <c r="D647" s="6"/>
    </row>
    <row r="648" ht="12.75" customHeight="1">
      <c r="A648" s="6"/>
      <c r="B648" s="6"/>
      <c r="C648" s="6"/>
      <c r="D648" s="6"/>
    </row>
    <row r="649" ht="12.75" customHeight="1">
      <c r="A649" s="6"/>
      <c r="B649" s="6"/>
      <c r="C649" s="6"/>
      <c r="D649" s="6"/>
    </row>
    <row r="650" ht="12.75" customHeight="1">
      <c r="A650" s="6"/>
      <c r="B650" s="6"/>
      <c r="C650" s="6"/>
      <c r="D650" s="6"/>
    </row>
    <row r="651" ht="12.75" customHeight="1">
      <c r="A651" s="6"/>
      <c r="B651" s="6"/>
      <c r="C651" s="6"/>
      <c r="D651" s="6"/>
    </row>
    <row r="652" ht="12.75" customHeight="1">
      <c r="A652" s="6"/>
      <c r="B652" s="6"/>
      <c r="C652" s="6"/>
      <c r="D652" s="6"/>
    </row>
    <row r="653" ht="12.75" customHeight="1">
      <c r="A653" s="6"/>
      <c r="B653" s="6"/>
      <c r="C653" s="6"/>
      <c r="D653" s="6"/>
    </row>
    <row r="654" ht="12.75" customHeight="1">
      <c r="A654" s="6"/>
      <c r="B654" s="6"/>
      <c r="C654" s="6"/>
      <c r="D654" s="6"/>
    </row>
    <row r="655" ht="12.75" customHeight="1">
      <c r="A655" s="6"/>
      <c r="B655" s="6"/>
      <c r="C655" s="6"/>
      <c r="D655" s="6"/>
    </row>
    <row r="656" ht="12.75" customHeight="1">
      <c r="A656" s="6"/>
      <c r="B656" s="6"/>
      <c r="C656" s="6"/>
      <c r="D656" s="6"/>
    </row>
    <row r="657" ht="12.75" customHeight="1">
      <c r="A657" s="6"/>
      <c r="B657" s="6"/>
      <c r="C657" s="6"/>
      <c r="D657" s="6"/>
    </row>
    <row r="658" ht="12.75" customHeight="1">
      <c r="A658" s="6"/>
      <c r="B658" s="6"/>
      <c r="C658" s="6"/>
      <c r="D658" s="6"/>
    </row>
    <row r="659" ht="12.75" customHeight="1">
      <c r="A659" s="6"/>
      <c r="B659" s="6"/>
      <c r="C659" s="6"/>
      <c r="D659" s="6"/>
    </row>
    <row r="660" ht="12.75" customHeight="1">
      <c r="A660" s="6"/>
      <c r="B660" s="6"/>
      <c r="C660" s="6"/>
      <c r="D660" s="6"/>
    </row>
    <row r="661" ht="12.75" customHeight="1">
      <c r="A661" s="6"/>
      <c r="B661" s="6"/>
      <c r="C661" s="6"/>
      <c r="D661" s="6"/>
    </row>
    <row r="662" ht="12.75" customHeight="1">
      <c r="A662" s="6"/>
      <c r="B662" s="6"/>
      <c r="C662" s="6"/>
      <c r="D662" s="6"/>
    </row>
    <row r="663" ht="12.75" customHeight="1">
      <c r="A663" s="6"/>
      <c r="B663" s="6"/>
      <c r="C663" s="6"/>
      <c r="D663" s="6"/>
    </row>
    <row r="664" ht="12.75" customHeight="1">
      <c r="A664" s="6"/>
      <c r="B664" s="6"/>
      <c r="C664" s="6"/>
      <c r="D664" s="6"/>
    </row>
    <row r="665" ht="12.75" customHeight="1">
      <c r="A665" s="6"/>
      <c r="B665" s="6"/>
      <c r="C665" s="6"/>
      <c r="D665" s="6"/>
    </row>
    <row r="666" ht="12.75" customHeight="1">
      <c r="A666" s="6"/>
      <c r="B666" s="6"/>
      <c r="C666" s="6"/>
      <c r="D666" s="6"/>
    </row>
    <row r="667" ht="12.75" customHeight="1">
      <c r="A667" s="6"/>
      <c r="B667" s="6"/>
      <c r="C667" s="6"/>
      <c r="D667" s="6"/>
    </row>
    <row r="668" ht="12.75" customHeight="1">
      <c r="A668" s="6"/>
      <c r="B668" s="6"/>
      <c r="C668" s="6"/>
      <c r="D668" s="6"/>
    </row>
    <row r="669" ht="12.75" customHeight="1">
      <c r="A669" s="6"/>
      <c r="B669" s="6"/>
      <c r="C669" s="6"/>
      <c r="D669" s="6"/>
    </row>
    <row r="670" ht="12.75" customHeight="1">
      <c r="A670" s="6"/>
      <c r="B670" s="6"/>
      <c r="C670" s="6"/>
      <c r="D670" s="6"/>
    </row>
    <row r="671" ht="12.75" customHeight="1">
      <c r="A671" s="6"/>
      <c r="B671" s="6"/>
      <c r="C671" s="6"/>
      <c r="D671" s="6"/>
    </row>
    <row r="672" ht="12.75" customHeight="1">
      <c r="A672" s="6"/>
      <c r="B672" s="6"/>
      <c r="C672" s="6"/>
      <c r="D672" s="6"/>
    </row>
    <row r="673" ht="12.75" customHeight="1">
      <c r="A673" s="6"/>
      <c r="B673" s="6"/>
      <c r="C673" s="6"/>
      <c r="D673" s="6"/>
    </row>
    <row r="674" ht="12.75" customHeight="1">
      <c r="A674" s="6"/>
      <c r="B674" s="6"/>
      <c r="C674" s="6"/>
      <c r="D674" s="6"/>
    </row>
    <row r="675" ht="12.75" customHeight="1">
      <c r="A675" s="6"/>
      <c r="B675" s="6"/>
      <c r="C675" s="6"/>
      <c r="D675" s="6"/>
    </row>
    <row r="676" ht="12.75" customHeight="1">
      <c r="A676" s="6"/>
      <c r="B676" s="6"/>
      <c r="C676" s="6"/>
      <c r="D676" s="6"/>
    </row>
    <row r="677" ht="12.75" customHeight="1">
      <c r="A677" s="6"/>
      <c r="B677" s="6"/>
      <c r="C677" s="6"/>
      <c r="D677" s="6"/>
    </row>
    <row r="678" ht="12.75" customHeight="1">
      <c r="A678" s="6"/>
      <c r="B678" s="6"/>
      <c r="C678" s="6"/>
      <c r="D678" s="6"/>
    </row>
    <row r="679" ht="12.75" customHeight="1">
      <c r="A679" s="6"/>
      <c r="B679" s="6"/>
      <c r="C679" s="6"/>
      <c r="D679" s="6"/>
    </row>
    <row r="680" ht="12.75" customHeight="1">
      <c r="A680" s="6"/>
      <c r="B680" s="6"/>
      <c r="C680" s="6"/>
      <c r="D680" s="6"/>
    </row>
    <row r="681" ht="12.75" customHeight="1">
      <c r="A681" s="6"/>
      <c r="B681" s="6"/>
      <c r="C681" s="6"/>
      <c r="D681" s="6"/>
    </row>
    <row r="682" ht="12.75" customHeight="1">
      <c r="A682" s="6"/>
      <c r="B682" s="6"/>
      <c r="C682" s="6"/>
      <c r="D682" s="6"/>
    </row>
    <row r="683" ht="12.75" customHeight="1">
      <c r="A683" s="6"/>
      <c r="B683" s="6"/>
      <c r="C683" s="6"/>
      <c r="D683" s="6"/>
    </row>
    <row r="684" ht="12.75" customHeight="1">
      <c r="A684" s="6"/>
      <c r="B684" s="6"/>
      <c r="C684" s="6"/>
      <c r="D684" s="6"/>
    </row>
    <row r="685" ht="12.75" customHeight="1">
      <c r="A685" s="6"/>
      <c r="B685" s="6"/>
      <c r="C685" s="6"/>
      <c r="D685" s="6"/>
    </row>
    <row r="686" ht="12.75" customHeight="1">
      <c r="A686" s="6"/>
      <c r="B686" s="6"/>
      <c r="C686" s="6"/>
      <c r="D686" s="6"/>
    </row>
    <row r="687" ht="12.75" customHeight="1">
      <c r="A687" s="6"/>
      <c r="B687" s="6"/>
      <c r="C687" s="6"/>
      <c r="D687" s="6"/>
    </row>
    <row r="688" ht="12.75" customHeight="1">
      <c r="A688" s="6"/>
      <c r="B688" s="6"/>
      <c r="C688" s="6"/>
      <c r="D688" s="6"/>
    </row>
    <row r="689" ht="12.75" customHeight="1">
      <c r="A689" s="6"/>
      <c r="B689" s="6"/>
      <c r="C689" s="6"/>
      <c r="D689" s="6"/>
    </row>
    <row r="690" ht="12.75" customHeight="1">
      <c r="A690" s="6"/>
      <c r="B690" s="6"/>
      <c r="C690" s="6"/>
      <c r="D690" s="6"/>
    </row>
    <row r="691" ht="12.75" customHeight="1">
      <c r="A691" s="6"/>
      <c r="B691" s="6"/>
      <c r="C691" s="6"/>
      <c r="D691" s="6"/>
    </row>
    <row r="692" ht="12.75" customHeight="1">
      <c r="A692" s="6"/>
      <c r="B692" s="6"/>
      <c r="C692" s="6"/>
      <c r="D692" s="6"/>
    </row>
    <row r="693" ht="12.75" customHeight="1">
      <c r="A693" s="6"/>
      <c r="B693" s="6"/>
      <c r="C693" s="6"/>
      <c r="D693" s="6"/>
    </row>
    <row r="694" ht="12.75" customHeight="1">
      <c r="A694" s="6"/>
      <c r="B694" s="6"/>
      <c r="C694" s="6"/>
      <c r="D694" s="6"/>
    </row>
    <row r="695" ht="12.75" customHeight="1">
      <c r="A695" s="6"/>
      <c r="B695" s="6"/>
      <c r="C695" s="6"/>
      <c r="D695" s="6"/>
    </row>
    <row r="696" ht="12.75" customHeight="1">
      <c r="A696" s="6"/>
      <c r="B696" s="6"/>
      <c r="C696" s="6"/>
      <c r="D696" s="6"/>
    </row>
    <row r="697" ht="12.75" customHeight="1">
      <c r="A697" s="6"/>
      <c r="B697" s="6"/>
      <c r="C697" s="6"/>
      <c r="D697" s="6"/>
    </row>
    <row r="698" ht="12.75" customHeight="1">
      <c r="A698" s="6"/>
      <c r="B698" s="6"/>
      <c r="C698" s="6"/>
      <c r="D698" s="6"/>
    </row>
    <row r="699" ht="12.75" customHeight="1">
      <c r="A699" s="6"/>
      <c r="B699" s="6"/>
      <c r="C699" s="6"/>
      <c r="D699" s="6"/>
    </row>
    <row r="700" ht="12.75" customHeight="1">
      <c r="A700" s="6"/>
      <c r="B700" s="6"/>
      <c r="C700" s="6"/>
      <c r="D700" s="6"/>
    </row>
    <row r="701" ht="12.75" customHeight="1">
      <c r="A701" s="6"/>
      <c r="B701" s="6"/>
      <c r="C701" s="6"/>
      <c r="D701" s="6"/>
    </row>
    <row r="702" ht="12.75" customHeight="1">
      <c r="A702" s="6"/>
      <c r="B702" s="6"/>
      <c r="C702" s="6"/>
      <c r="D702" s="6"/>
    </row>
    <row r="703" ht="12.75" customHeight="1">
      <c r="A703" s="6"/>
      <c r="B703" s="6"/>
      <c r="C703" s="6"/>
      <c r="D703" s="6"/>
    </row>
    <row r="704" ht="12.75" customHeight="1">
      <c r="A704" s="6"/>
      <c r="B704" s="6"/>
      <c r="C704" s="6"/>
      <c r="D704" s="6"/>
    </row>
    <row r="705" ht="12.75" customHeight="1">
      <c r="A705" s="6"/>
      <c r="B705" s="6"/>
      <c r="C705" s="6"/>
      <c r="D705" s="6"/>
    </row>
    <row r="706" ht="12.75" customHeight="1">
      <c r="A706" s="6"/>
      <c r="B706" s="6"/>
      <c r="C706" s="6"/>
      <c r="D706" s="6"/>
    </row>
    <row r="707" ht="12.75" customHeight="1">
      <c r="A707" s="6"/>
      <c r="B707" s="6"/>
      <c r="C707" s="6"/>
      <c r="D707" s="6"/>
    </row>
    <row r="708" ht="12.75" customHeight="1">
      <c r="A708" s="6"/>
      <c r="B708" s="6"/>
      <c r="C708" s="6"/>
      <c r="D708" s="6"/>
    </row>
    <row r="709" ht="12.75" customHeight="1">
      <c r="A709" s="6"/>
      <c r="B709" s="6"/>
      <c r="C709" s="6"/>
      <c r="D709" s="6"/>
    </row>
    <row r="710" ht="12.75" customHeight="1">
      <c r="A710" s="6"/>
      <c r="B710" s="6"/>
      <c r="C710" s="6"/>
      <c r="D710" s="6"/>
    </row>
    <row r="711" ht="12.75" customHeight="1">
      <c r="A711" s="6"/>
      <c r="B711" s="6"/>
      <c r="C711" s="6"/>
      <c r="D711" s="6"/>
    </row>
    <row r="712" ht="12.75" customHeight="1">
      <c r="A712" s="6"/>
      <c r="B712" s="6"/>
      <c r="C712" s="6"/>
      <c r="D712" s="6"/>
    </row>
    <row r="713" ht="12.75" customHeight="1">
      <c r="A713" s="6"/>
      <c r="B713" s="6"/>
      <c r="C713" s="6"/>
      <c r="D713" s="6"/>
    </row>
    <row r="714" ht="12.75" customHeight="1">
      <c r="A714" s="6"/>
      <c r="B714" s="6"/>
      <c r="C714" s="6"/>
      <c r="D714" s="6"/>
    </row>
    <row r="715" ht="12.75" customHeight="1">
      <c r="A715" s="6"/>
      <c r="B715" s="6"/>
      <c r="C715" s="6"/>
      <c r="D715" s="6"/>
    </row>
    <row r="716" ht="12.75" customHeight="1">
      <c r="A716" s="6"/>
      <c r="B716" s="6"/>
      <c r="C716" s="6"/>
      <c r="D716" s="6"/>
    </row>
    <row r="717" ht="12.75" customHeight="1">
      <c r="A717" s="6"/>
      <c r="B717" s="6"/>
      <c r="C717" s="6"/>
      <c r="D717" s="6"/>
    </row>
    <row r="718" ht="12.75" customHeight="1">
      <c r="A718" s="6"/>
      <c r="B718" s="6"/>
      <c r="C718" s="6"/>
      <c r="D718" s="6"/>
    </row>
    <row r="719" ht="12.75" customHeight="1">
      <c r="A719" s="6"/>
      <c r="B719" s="6"/>
      <c r="C719" s="6"/>
      <c r="D719" s="6"/>
    </row>
    <row r="720" ht="12.75" customHeight="1">
      <c r="A720" s="6"/>
      <c r="B720" s="6"/>
      <c r="C720" s="6"/>
      <c r="D720" s="6"/>
    </row>
    <row r="721" ht="12.75" customHeight="1">
      <c r="A721" s="6"/>
      <c r="B721" s="6"/>
      <c r="C721" s="6"/>
      <c r="D721" s="6"/>
    </row>
    <row r="722" ht="12.75" customHeight="1">
      <c r="A722" s="6"/>
      <c r="B722" s="6"/>
      <c r="C722" s="6"/>
      <c r="D722" s="6"/>
    </row>
    <row r="723" ht="12.75" customHeight="1">
      <c r="A723" s="6"/>
      <c r="B723" s="6"/>
      <c r="C723" s="6"/>
      <c r="D723" s="6"/>
    </row>
    <row r="724" ht="12.75" customHeight="1">
      <c r="A724" s="6"/>
      <c r="B724" s="6"/>
      <c r="C724" s="6"/>
      <c r="D724" s="6"/>
    </row>
    <row r="725" ht="12.75" customHeight="1">
      <c r="A725" s="6"/>
      <c r="B725" s="6"/>
      <c r="C725" s="6"/>
      <c r="D725" s="6"/>
    </row>
    <row r="726" ht="12.75" customHeight="1">
      <c r="A726" s="6"/>
      <c r="B726" s="6"/>
      <c r="C726" s="6"/>
      <c r="D726" s="6"/>
    </row>
    <row r="727" ht="12.75" customHeight="1">
      <c r="A727" s="6"/>
      <c r="B727" s="6"/>
      <c r="C727" s="6"/>
      <c r="D727" s="6"/>
    </row>
    <row r="728" ht="12.75" customHeight="1">
      <c r="A728" s="6"/>
      <c r="B728" s="6"/>
      <c r="C728" s="6"/>
      <c r="D728" s="6"/>
    </row>
    <row r="729" ht="12.75" customHeight="1">
      <c r="A729" s="6"/>
      <c r="B729" s="6"/>
      <c r="C729" s="6"/>
      <c r="D729" s="6"/>
    </row>
    <row r="730" ht="12.75" customHeight="1">
      <c r="A730" s="6"/>
      <c r="B730" s="6"/>
      <c r="C730" s="6"/>
      <c r="D730" s="6"/>
    </row>
    <row r="731" ht="12.75" customHeight="1">
      <c r="A731" s="6"/>
      <c r="B731" s="6"/>
      <c r="C731" s="6"/>
      <c r="D731" s="6"/>
    </row>
    <row r="732" ht="12.75" customHeight="1">
      <c r="A732" s="6"/>
      <c r="B732" s="6"/>
      <c r="C732" s="6"/>
      <c r="D732" s="6"/>
    </row>
    <row r="733" ht="12.75" customHeight="1">
      <c r="A733" s="6"/>
      <c r="B733" s="6"/>
      <c r="C733" s="6"/>
      <c r="D733" s="6"/>
    </row>
    <row r="734" ht="12.75" customHeight="1">
      <c r="A734" s="6"/>
      <c r="B734" s="6"/>
      <c r="C734" s="6"/>
      <c r="D734" s="6"/>
    </row>
    <row r="735" ht="12.75" customHeight="1">
      <c r="A735" s="6"/>
      <c r="B735" s="6"/>
      <c r="C735" s="6"/>
      <c r="D735" s="6"/>
    </row>
    <row r="736" ht="12.75" customHeight="1">
      <c r="A736" s="6"/>
      <c r="B736" s="6"/>
      <c r="C736" s="6"/>
      <c r="D736" s="6"/>
    </row>
    <row r="737" ht="12.75" customHeight="1">
      <c r="A737" s="6"/>
      <c r="B737" s="6"/>
      <c r="C737" s="6"/>
      <c r="D737" s="6"/>
    </row>
    <row r="738" ht="12.75" customHeight="1">
      <c r="A738" s="6"/>
      <c r="B738" s="6"/>
      <c r="C738" s="6"/>
      <c r="D738" s="6"/>
    </row>
    <row r="739" ht="12.75" customHeight="1">
      <c r="A739" s="6"/>
      <c r="B739" s="6"/>
      <c r="C739" s="6"/>
      <c r="D739" s="6"/>
    </row>
    <row r="740" ht="12.75" customHeight="1">
      <c r="A740" s="6"/>
      <c r="B740" s="6"/>
      <c r="C740" s="6"/>
      <c r="D740" s="6"/>
    </row>
    <row r="741" ht="12.75" customHeight="1">
      <c r="A741" s="6"/>
      <c r="B741" s="6"/>
      <c r="C741" s="6"/>
      <c r="D741" s="6"/>
    </row>
    <row r="742" ht="12.75" customHeight="1">
      <c r="A742" s="6"/>
      <c r="B742" s="6"/>
      <c r="C742" s="6"/>
      <c r="D742" s="6"/>
    </row>
    <row r="743" ht="12.75" customHeight="1">
      <c r="A743" s="6"/>
      <c r="B743" s="6"/>
      <c r="C743" s="6"/>
      <c r="D743" s="6"/>
    </row>
    <row r="744" ht="12.75" customHeight="1">
      <c r="A744" s="6"/>
      <c r="B744" s="6"/>
      <c r="C744" s="6"/>
      <c r="D744" s="6"/>
    </row>
    <row r="745" ht="12.75" customHeight="1">
      <c r="A745" s="6"/>
      <c r="B745" s="6"/>
      <c r="C745" s="6"/>
      <c r="D745" s="6"/>
    </row>
    <row r="746" ht="12.75" customHeight="1">
      <c r="A746" s="6"/>
      <c r="B746" s="6"/>
      <c r="C746" s="6"/>
      <c r="D746" s="6"/>
    </row>
    <row r="747" ht="12.75" customHeight="1">
      <c r="A747" s="6"/>
      <c r="B747" s="6"/>
      <c r="C747" s="6"/>
      <c r="D747" s="6"/>
    </row>
    <row r="748" ht="12.75" customHeight="1">
      <c r="A748" s="6"/>
      <c r="B748" s="6"/>
      <c r="C748" s="6"/>
      <c r="D748" s="6"/>
    </row>
    <row r="749" ht="12.75" customHeight="1">
      <c r="A749" s="6"/>
      <c r="B749" s="6"/>
      <c r="C749" s="6"/>
      <c r="D749" s="6"/>
    </row>
    <row r="750" ht="12.75" customHeight="1">
      <c r="A750" s="6"/>
      <c r="B750" s="6"/>
      <c r="C750" s="6"/>
      <c r="D750" s="6"/>
    </row>
    <row r="751" ht="12.75" customHeight="1">
      <c r="A751" s="6"/>
      <c r="B751" s="6"/>
      <c r="C751" s="6"/>
      <c r="D751" s="6"/>
    </row>
    <row r="752" ht="12.75" customHeight="1">
      <c r="A752" s="6"/>
      <c r="B752" s="6"/>
      <c r="C752" s="6"/>
      <c r="D752" s="6"/>
    </row>
    <row r="753" ht="12.75" customHeight="1">
      <c r="A753" s="6"/>
      <c r="B753" s="6"/>
      <c r="C753" s="6"/>
      <c r="D753" s="6"/>
    </row>
    <row r="754" ht="12.75" customHeight="1">
      <c r="A754" s="6"/>
      <c r="B754" s="6"/>
      <c r="C754" s="6"/>
      <c r="D754" s="6"/>
    </row>
    <row r="755" ht="12.75" customHeight="1">
      <c r="A755" s="6"/>
      <c r="B755" s="6"/>
      <c r="C755" s="6"/>
      <c r="D755" s="6"/>
    </row>
    <row r="756" ht="12.75" customHeight="1">
      <c r="A756" s="6"/>
      <c r="B756" s="6"/>
      <c r="C756" s="6"/>
      <c r="D756" s="6"/>
    </row>
    <row r="757" ht="12.75" customHeight="1">
      <c r="A757" s="6"/>
      <c r="B757" s="6"/>
      <c r="C757" s="6"/>
      <c r="D757" s="6"/>
    </row>
    <row r="758" ht="12.75" customHeight="1">
      <c r="A758" s="6"/>
      <c r="B758" s="6"/>
      <c r="C758" s="6"/>
      <c r="D758" s="6"/>
    </row>
    <row r="759" ht="12.75" customHeight="1">
      <c r="A759" s="6"/>
      <c r="B759" s="6"/>
      <c r="C759" s="6"/>
      <c r="D759" s="6"/>
    </row>
    <row r="760" ht="12.75" customHeight="1">
      <c r="A760" s="6"/>
      <c r="B760" s="6"/>
      <c r="C760" s="6"/>
      <c r="D760" s="6"/>
    </row>
    <row r="761" ht="12.75" customHeight="1">
      <c r="A761" s="6"/>
      <c r="B761" s="6"/>
      <c r="C761" s="6"/>
      <c r="D761" s="6"/>
    </row>
    <row r="762" ht="12.75" customHeight="1">
      <c r="A762" s="6"/>
      <c r="B762" s="6"/>
      <c r="C762" s="6"/>
      <c r="D762" s="6"/>
    </row>
    <row r="763" ht="12.75" customHeight="1">
      <c r="A763" s="6"/>
      <c r="B763" s="6"/>
      <c r="C763" s="6"/>
      <c r="D763" s="6"/>
    </row>
    <row r="764" ht="12.75" customHeight="1">
      <c r="A764" s="6"/>
      <c r="B764" s="6"/>
      <c r="C764" s="6"/>
      <c r="D764" s="6"/>
    </row>
    <row r="765" ht="12.75" customHeight="1">
      <c r="A765" s="6"/>
      <c r="B765" s="6"/>
      <c r="C765" s="6"/>
      <c r="D765" s="6"/>
    </row>
    <row r="766" ht="12.75" customHeight="1">
      <c r="A766" s="6"/>
      <c r="B766" s="6"/>
      <c r="C766" s="6"/>
      <c r="D766" s="6"/>
    </row>
    <row r="767" ht="12.75" customHeight="1">
      <c r="A767" s="6"/>
      <c r="B767" s="6"/>
      <c r="C767" s="6"/>
      <c r="D767" s="6"/>
    </row>
    <row r="768" ht="12.75" customHeight="1">
      <c r="A768" s="6"/>
      <c r="B768" s="6"/>
      <c r="C768" s="6"/>
      <c r="D768" s="6"/>
    </row>
    <row r="769" ht="12.75" customHeight="1">
      <c r="A769" s="6"/>
      <c r="B769" s="6"/>
      <c r="C769" s="6"/>
      <c r="D769" s="6"/>
    </row>
    <row r="770" ht="12.75" customHeight="1">
      <c r="A770" s="6"/>
      <c r="B770" s="6"/>
      <c r="C770" s="6"/>
      <c r="D770" s="6"/>
    </row>
    <row r="771" ht="12.75" customHeight="1">
      <c r="A771" s="6"/>
      <c r="B771" s="6"/>
      <c r="C771" s="6"/>
      <c r="D771" s="6"/>
    </row>
    <row r="772" ht="12.75" customHeight="1">
      <c r="A772" s="6"/>
      <c r="B772" s="6"/>
      <c r="C772" s="6"/>
      <c r="D772" s="6"/>
    </row>
    <row r="773" ht="12.75" customHeight="1">
      <c r="A773" s="6"/>
      <c r="B773" s="6"/>
      <c r="C773" s="6"/>
      <c r="D773" s="6"/>
    </row>
    <row r="774" ht="12.75" customHeight="1">
      <c r="A774" s="6"/>
      <c r="B774" s="6"/>
      <c r="C774" s="6"/>
      <c r="D774" s="6"/>
    </row>
    <row r="775" ht="12.75" customHeight="1">
      <c r="A775" s="6"/>
      <c r="B775" s="6"/>
      <c r="C775" s="6"/>
      <c r="D775" s="6"/>
    </row>
    <row r="776" ht="12.75" customHeight="1">
      <c r="A776" s="6"/>
      <c r="B776" s="6"/>
      <c r="C776" s="6"/>
      <c r="D776" s="6"/>
    </row>
    <row r="777" ht="12.75" customHeight="1">
      <c r="A777" s="6"/>
      <c r="B777" s="6"/>
      <c r="C777" s="6"/>
      <c r="D777" s="6"/>
    </row>
    <row r="778" ht="12.75" customHeight="1">
      <c r="A778" s="6"/>
      <c r="B778" s="6"/>
      <c r="C778" s="6"/>
      <c r="D778" s="6"/>
    </row>
    <row r="779" ht="12.75" customHeight="1">
      <c r="A779" s="6"/>
      <c r="B779" s="6"/>
      <c r="C779" s="6"/>
      <c r="D779" s="6"/>
    </row>
    <row r="780" ht="12.75" customHeight="1">
      <c r="A780" s="6"/>
      <c r="B780" s="6"/>
      <c r="C780" s="6"/>
      <c r="D780" s="6"/>
    </row>
    <row r="781" ht="12.75" customHeight="1">
      <c r="A781" s="6"/>
      <c r="B781" s="6"/>
      <c r="C781" s="6"/>
      <c r="D781" s="6"/>
    </row>
    <row r="782" ht="12.75" customHeight="1">
      <c r="A782" s="6"/>
      <c r="B782" s="6"/>
      <c r="C782" s="6"/>
      <c r="D782" s="6"/>
    </row>
    <row r="783" ht="12.75" customHeight="1">
      <c r="A783" s="6"/>
      <c r="B783" s="6"/>
      <c r="C783" s="6"/>
      <c r="D783" s="6"/>
    </row>
    <row r="784" ht="12.75" customHeight="1">
      <c r="A784" s="6"/>
      <c r="B784" s="6"/>
      <c r="C784" s="6"/>
      <c r="D784" s="6"/>
    </row>
    <row r="785" ht="12.75" customHeight="1">
      <c r="A785" s="6"/>
      <c r="B785" s="6"/>
      <c r="C785" s="6"/>
      <c r="D785" s="6"/>
    </row>
    <row r="786" ht="12.75" customHeight="1">
      <c r="A786" s="6"/>
      <c r="B786" s="6"/>
      <c r="C786" s="6"/>
      <c r="D786" s="6"/>
    </row>
    <row r="787" ht="12.75" customHeight="1">
      <c r="A787" s="6"/>
      <c r="B787" s="6"/>
      <c r="C787" s="6"/>
      <c r="D787" s="6"/>
    </row>
    <row r="788" ht="12.75" customHeight="1">
      <c r="A788" s="6"/>
      <c r="B788" s="6"/>
      <c r="C788" s="6"/>
      <c r="D788" s="6"/>
    </row>
    <row r="789" ht="12.75" customHeight="1">
      <c r="A789" s="6"/>
      <c r="B789" s="6"/>
      <c r="C789" s="6"/>
      <c r="D789" s="6"/>
    </row>
    <row r="790" ht="12.75" customHeight="1">
      <c r="A790" s="6"/>
      <c r="B790" s="6"/>
      <c r="C790" s="6"/>
      <c r="D790" s="6"/>
    </row>
    <row r="791" ht="12.75" customHeight="1">
      <c r="A791" s="6"/>
      <c r="B791" s="6"/>
      <c r="C791" s="6"/>
      <c r="D791" s="6"/>
    </row>
    <row r="792" ht="12.75" customHeight="1">
      <c r="A792" s="6"/>
      <c r="B792" s="6"/>
      <c r="C792" s="6"/>
      <c r="D792" s="6"/>
    </row>
    <row r="793" ht="12.75" customHeight="1">
      <c r="A793" s="6"/>
      <c r="B793" s="6"/>
      <c r="C793" s="6"/>
      <c r="D793" s="6"/>
    </row>
    <row r="794" ht="12.75" customHeight="1">
      <c r="A794" s="6"/>
      <c r="B794" s="6"/>
      <c r="C794" s="6"/>
      <c r="D794" s="6"/>
    </row>
    <row r="795" ht="12.75" customHeight="1">
      <c r="A795" s="6"/>
      <c r="B795" s="6"/>
      <c r="C795" s="6"/>
      <c r="D795" s="6"/>
    </row>
    <row r="796" ht="12.75" customHeight="1">
      <c r="A796" s="6"/>
      <c r="B796" s="6"/>
      <c r="C796" s="6"/>
      <c r="D796" s="6"/>
    </row>
    <row r="797" ht="12.75" customHeight="1">
      <c r="A797" s="6"/>
      <c r="B797" s="6"/>
      <c r="C797" s="6"/>
      <c r="D797" s="6"/>
    </row>
    <row r="798" ht="12.75" customHeight="1">
      <c r="A798" s="6"/>
      <c r="B798" s="6"/>
      <c r="C798" s="6"/>
      <c r="D798" s="6"/>
    </row>
    <row r="799" ht="12.75" customHeight="1">
      <c r="A799" s="6"/>
      <c r="B799" s="6"/>
      <c r="C799" s="6"/>
      <c r="D799" s="6"/>
    </row>
    <row r="800" ht="12.75" customHeight="1">
      <c r="A800" s="6"/>
      <c r="B800" s="6"/>
      <c r="C800" s="6"/>
      <c r="D800" s="6"/>
    </row>
    <row r="801" ht="12.75" customHeight="1">
      <c r="A801" s="6"/>
      <c r="B801" s="6"/>
      <c r="C801" s="6"/>
      <c r="D801" s="6"/>
    </row>
    <row r="802" ht="12.75" customHeight="1">
      <c r="A802" s="6"/>
      <c r="B802" s="6"/>
      <c r="C802" s="6"/>
      <c r="D802" s="6"/>
    </row>
    <row r="803" ht="12.75" customHeight="1">
      <c r="A803" s="6"/>
      <c r="B803" s="6"/>
      <c r="C803" s="6"/>
      <c r="D803" s="6"/>
    </row>
    <row r="804" ht="12.75" customHeight="1">
      <c r="A804" s="6"/>
      <c r="B804" s="6"/>
      <c r="C804" s="6"/>
      <c r="D804" s="6"/>
    </row>
    <row r="805" ht="12.75" customHeight="1">
      <c r="A805" s="6"/>
      <c r="B805" s="6"/>
      <c r="C805" s="6"/>
      <c r="D805" s="6"/>
    </row>
    <row r="806" ht="12.75" customHeight="1">
      <c r="A806" s="6"/>
      <c r="B806" s="6"/>
      <c r="C806" s="6"/>
      <c r="D806" s="6"/>
    </row>
    <row r="807" ht="12.75" customHeight="1">
      <c r="A807" s="6"/>
      <c r="B807" s="6"/>
      <c r="C807" s="6"/>
      <c r="D807" s="6"/>
    </row>
    <row r="808" ht="12.75" customHeight="1">
      <c r="A808" s="6"/>
      <c r="B808" s="6"/>
      <c r="C808" s="6"/>
      <c r="D808" s="6"/>
    </row>
    <row r="809" ht="12.75" customHeight="1">
      <c r="A809" s="6"/>
      <c r="B809" s="6"/>
      <c r="C809" s="6"/>
      <c r="D809" s="6"/>
    </row>
    <row r="810" ht="12.75" customHeight="1">
      <c r="A810" s="6"/>
      <c r="B810" s="6"/>
      <c r="C810" s="6"/>
      <c r="D810" s="6"/>
    </row>
    <row r="811" ht="12.75" customHeight="1">
      <c r="A811" s="6"/>
      <c r="B811" s="6"/>
      <c r="C811" s="6"/>
      <c r="D811" s="6"/>
    </row>
    <row r="812" ht="12.75" customHeight="1">
      <c r="A812" s="6"/>
      <c r="B812" s="6"/>
      <c r="C812" s="6"/>
      <c r="D812" s="6"/>
    </row>
    <row r="813" ht="12.75" customHeight="1">
      <c r="A813" s="6"/>
      <c r="B813" s="6"/>
      <c r="C813" s="6"/>
      <c r="D813" s="6"/>
    </row>
    <row r="814" ht="12.75" customHeight="1">
      <c r="A814" s="6"/>
      <c r="B814" s="6"/>
      <c r="C814" s="6"/>
      <c r="D814" s="6"/>
    </row>
    <row r="815" ht="12.75" customHeight="1">
      <c r="A815" s="6"/>
      <c r="B815" s="6"/>
      <c r="C815" s="6"/>
      <c r="D815" s="6"/>
    </row>
    <row r="816" ht="12.75" customHeight="1">
      <c r="A816" s="6"/>
      <c r="B816" s="6"/>
      <c r="C816" s="6"/>
      <c r="D816" s="6"/>
    </row>
    <row r="817" ht="12.75" customHeight="1">
      <c r="A817" s="6"/>
      <c r="B817" s="6"/>
      <c r="C817" s="6"/>
      <c r="D817" s="6"/>
    </row>
    <row r="818" ht="12.75" customHeight="1">
      <c r="A818" s="6"/>
      <c r="B818" s="6"/>
      <c r="C818" s="6"/>
      <c r="D818" s="6"/>
    </row>
    <row r="819" ht="12.75" customHeight="1">
      <c r="A819" s="6"/>
      <c r="B819" s="6"/>
      <c r="C819" s="6"/>
      <c r="D819" s="6"/>
    </row>
    <row r="820" ht="12.75" customHeight="1">
      <c r="A820" s="6"/>
      <c r="B820" s="6"/>
      <c r="C820" s="6"/>
      <c r="D820" s="6"/>
    </row>
    <row r="821" ht="12.75" customHeight="1">
      <c r="A821" s="6"/>
      <c r="B821" s="6"/>
      <c r="C821" s="6"/>
      <c r="D821" s="6"/>
    </row>
    <row r="822" ht="12.75" customHeight="1">
      <c r="A822" s="6"/>
      <c r="B822" s="6"/>
      <c r="C822" s="6"/>
      <c r="D822" s="6"/>
    </row>
    <row r="823" ht="12.75" customHeight="1">
      <c r="A823" s="6"/>
      <c r="B823" s="6"/>
      <c r="C823" s="6"/>
      <c r="D823" s="6"/>
    </row>
    <row r="824" ht="12.75" customHeight="1">
      <c r="A824" s="6"/>
      <c r="B824" s="6"/>
      <c r="C824" s="6"/>
      <c r="D824" s="6"/>
    </row>
    <row r="825" ht="12.75" customHeight="1">
      <c r="A825" s="6"/>
      <c r="B825" s="6"/>
      <c r="C825" s="6"/>
      <c r="D825" s="6"/>
    </row>
    <row r="826" ht="12.75" customHeight="1">
      <c r="A826" s="6"/>
      <c r="B826" s="6"/>
      <c r="C826" s="6"/>
      <c r="D826" s="6"/>
    </row>
    <row r="827" ht="12.75" customHeight="1">
      <c r="A827" s="6"/>
      <c r="B827" s="6"/>
      <c r="C827" s="6"/>
      <c r="D827" s="6"/>
    </row>
    <row r="828" ht="12.75" customHeight="1">
      <c r="A828" s="6"/>
      <c r="B828" s="6"/>
      <c r="C828" s="6"/>
      <c r="D828" s="6"/>
    </row>
    <row r="829" ht="12.75" customHeight="1">
      <c r="A829" s="6"/>
      <c r="B829" s="6"/>
      <c r="C829" s="6"/>
      <c r="D829" s="6"/>
    </row>
    <row r="830" ht="12.75" customHeight="1">
      <c r="A830" s="6"/>
      <c r="B830" s="6"/>
      <c r="C830" s="6"/>
      <c r="D830" s="6"/>
    </row>
    <row r="831" ht="12.75" customHeight="1">
      <c r="A831" s="6"/>
      <c r="B831" s="6"/>
      <c r="C831" s="6"/>
      <c r="D831" s="6"/>
    </row>
    <row r="832" ht="12.75" customHeight="1">
      <c r="A832" s="6"/>
      <c r="B832" s="6"/>
      <c r="C832" s="6"/>
      <c r="D832" s="6"/>
    </row>
    <row r="833" ht="12.75" customHeight="1">
      <c r="A833" s="6"/>
      <c r="B833" s="6"/>
      <c r="C833" s="6"/>
      <c r="D833" s="6"/>
    </row>
    <row r="834" ht="12.75" customHeight="1">
      <c r="A834" s="6"/>
      <c r="B834" s="6"/>
      <c r="C834" s="6"/>
      <c r="D834" s="6"/>
    </row>
    <row r="835" ht="12.75" customHeight="1">
      <c r="A835" s="6"/>
      <c r="B835" s="6"/>
      <c r="C835" s="6"/>
      <c r="D835" s="6"/>
    </row>
    <row r="836" ht="12.75" customHeight="1">
      <c r="A836" s="6"/>
      <c r="B836" s="6"/>
      <c r="C836" s="6"/>
      <c r="D836" s="6"/>
    </row>
    <row r="837" ht="12.75" customHeight="1">
      <c r="A837" s="6"/>
      <c r="B837" s="6"/>
      <c r="C837" s="6"/>
      <c r="D837" s="6"/>
    </row>
    <row r="838" ht="12.75" customHeight="1">
      <c r="A838" s="6"/>
      <c r="B838" s="6"/>
      <c r="C838" s="6"/>
      <c r="D838" s="6"/>
    </row>
    <row r="839" ht="12.75" customHeight="1">
      <c r="A839" s="6"/>
      <c r="B839" s="6"/>
      <c r="C839" s="6"/>
      <c r="D839" s="6"/>
    </row>
    <row r="840" ht="12.75" customHeight="1">
      <c r="A840" s="6"/>
      <c r="B840" s="6"/>
      <c r="C840" s="6"/>
      <c r="D840" s="6"/>
    </row>
    <row r="841" ht="12.75" customHeight="1">
      <c r="A841" s="6"/>
      <c r="B841" s="6"/>
      <c r="C841" s="6"/>
      <c r="D841" s="6"/>
    </row>
    <row r="842" ht="12.75" customHeight="1">
      <c r="A842" s="6"/>
      <c r="B842" s="6"/>
      <c r="C842" s="6"/>
      <c r="D842" s="6"/>
    </row>
    <row r="843" ht="12.75" customHeight="1">
      <c r="A843" s="6"/>
      <c r="B843" s="6"/>
      <c r="C843" s="6"/>
      <c r="D843" s="6"/>
    </row>
    <row r="844" ht="12.75" customHeight="1">
      <c r="A844" s="6"/>
      <c r="B844" s="6"/>
      <c r="C844" s="6"/>
      <c r="D844" s="6"/>
    </row>
    <row r="845" ht="12.75" customHeight="1">
      <c r="A845" s="6"/>
      <c r="B845" s="6"/>
      <c r="C845" s="6"/>
      <c r="D845" s="6"/>
    </row>
    <row r="846" ht="12.75" customHeight="1">
      <c r="A846" s="6"/>
      <c r="B846" s="6"/>
      <c r="C846" s="6"/>
      <c r="D846" s="6"/>
    </row>
    <row r="847" ht="12.75" customHeight="1">
      <c r="A847" s="6"/>
      <c r="B847" s="6"/>
      <c r="C847" s="6"/>
      <c r="D847" s="6"/>
    </row>
    <row r="848" ht="12.75" customHeight="1">
      <c r="A848" s="6"/>
      <c r="B848" s="6"/>
      <c r="C848" s="6"/>
      <c r="D848" s="6"/>
    </row>
    <row r="849" ht="12.75" customHeight="1">
      <c r="A849" s="6"/>
      <c r="B849" s="6"/>
      <c r="C849" s="6"/>
      <c r="D849" s="6"/>
    </row>
    <row r="850" ht="12.75" customHeight="1">
      <c r="A850" s="6"/>
      <c r="B850" s="6"/>
      <c r="C850" s="6"/>
      <c r="D850" s="6"/>
    </row>
    <row r="851" ht="12.75" customHeight="1">
      <c r="A851" s="6"/>
      <c r="B851" s="6"/>
      <c r="C851" s="6"/>
      <c r="D851" s="6"/>
    </row>
    <row r="852" ht="12.75" customHeight="1">
      <c r="A852" s="6"/>
      <c r="B852" s="6"/>
      <c r="C852" s="6"/>
      <c r="D852" s="6"/>
    </row>
    <row r="853" ht="12.75" customHeight="1">
      <c r="A853" s="6"/>
      <c r="B853" s="6"/>
      <c r="C853" s="6"/>
      <c r="D853" s="6"/>
    </row>
    <row r="854" ht="12.75" customHeight="1">
      <c r="A854" s="6"/>
      <c r="B854" s="6"/>
      <c r="C854" s="6"/>
      <c r="D854" s="6"/>
    </row>
    <row r="855" ht="12.75" customHeight="1">
      <c r="A855" s="6"/>
      <c r="B855" s="6"/>
      <c r="C855" s="6"/>
      <c r="D855" s="6"/>
    </row>
    <row r="856" ht="12.75" customHeight="1">
      <c r="A856" s="6"/>
      <c r="B856" s="6"/>
      <c r="C856" s="6"/>
      <c r="D856" s="6"/>
    </row>
    <row r="857" ht="12.75" customHeight="1">
      <c r="A857" s="6"/>
      <c r="B857" s="6"/>
      <c r="C857" s="6"/>
      <c r="D857" s="6"/>
    </row>
    <row r="858" ht="12.75" customHeight="1">
      <c r="A858" s="6"/>
      <c r="B858" s="6"/>
      <c r="C858" s="6"/>
      <c r="D858" s="6"/>
    </row>
    <row r="859" ht="12.75" customHeight="1">
      <c r="A859" s="6"/>
      <c r="B859" s="6"/>
      <c r="C859" s="6"/>
      <c r="D859" s="6"/>
    </row>
    <row r="860" ht="12.75" customHeight="1">
      <c r="A860" s="6"/>
      <c r="B860" s="6"/>
      <c r="C860" s="6"/>
      <c r="D860" s="6"/>
    </row>
    <row r="861" ht="12.75" customHeight="1">
      <c r="A861" s="6"/>
      <c r="B861" s="6"/>
      <c r="C861" s="6"/>
      <c r="D861" s="6"/>
    </row>
    <row r="862" ht="12.75" customHeight="1">
      <c r="A862" s="6"/>
      <c r="B862" s="6"/>
      <c r="C862" s="6"/>
      <c r="D862" s="6"/>
    </row>
    <row r="863" ht="12.75" customHeight="1">
      <c r="A863" s="6"/>
      <c r="B863" s="6"/>
      <c r="C863" s="6"/>
      <c r="D863" s="6"/>
    </row>
    <row r="864" ht="12.75" customHeight="1">
      <c r="A864" s="6"/>
      <c r="B864" s="6"/>
      <c r="C864" s="6"/>
      <c r="D864" s="6"/>
    </row>
    <row r="865" ht="12.75" customHeight="1">
      <c r="A865" s="6"/>
      <c r="B865" s="6"/>
      <c r="C865" s="6"/>
      <c r="D865" s="6"/>
    </row>
    <row r="866" ht="12.75" customHeight="1">
      <c r="A866" s="6"/>
      <c r="B866" s="6"/>
      <c r="C866" s="6"/>
      <c r="D866" s="6"/>
    </row>
    <row r="867" ht="12.75" customHeight="1">
      <c r="A867" s="6"/>
      <c r="B867" s="6"/>
      <c r="C867" s="6"/>
      <c r="D867" s="6"/>
    </row>
    <row r="868" ht="12.75" customHeight="1">
      <c r="A868" s="6"/>
      <c r="B868" s="6"/>
      <c r="C868" s="6"/>
      <c r="D868" s="6"/>
    </row>
    <row r="869" ht="12.75" customHeight="1">
      <c r="A869" s="6"/>
      <c r="B869" s="6"/>
      <c r="C869" s="6"/>
      <c r="D869" s="6"/>
    </row>
    <row r="870" ht="12.75" customHeight="1">
      <c r="A870" s="6"/>
      <c r="B870" s="6"/>
      <c r="C870" s="6"/>
      <c r="D870" s="6"/>
    </row>
    <row r="871" ht="12.75" customHeight="1">
      <c r="A871" s="6"/>
      <c r="B871" s="6"/>
      <c r="C871" s="6"/>
      <c r="D871" s="6"/>
    </row>
    <row r="872" ht="12.75" customHeight="1">
      <c r="A872" s="6"/>
      <c r="B872" s="6"/>
      <c r="C872" s="6"/>
      <c r="D872" s="6"/>
    </row>
    <row r="873" ht="12.75" customHeight="1">
      <c r="A873" s="6"/>
      <c r="B873" s="6"/>
      <c r="C873" s="6"/>
      <c r="D873" s="6"/>
    </row>
    <row r="874" ht="12.75" customHeight="1">
      <c r="A874" s="6"/>
      <c r="B874" s="6"/>
      <c r="C874" s="6"/>
      <c r="D874" s="6"/>
    </row>
    <row r="875" ht="12.75" customHeight="1">
      <c r="A875" s="6"/>
      <c r="B875" s="6"/>
      <c r="C875" s="6"/>
      <c r="D875" s="6"/>
    </row>
    <row r="876" ht="12.75" customHeight="1">
      <c r="A876" s="6"/>
      <c r="B876" s="6"/>
      <c r="C876" s="6"/>
      <c r="D876" s="6"/>
    </row>
    <row r="877" ht="12.75" customHeight="1">
      <c r="A877" s="6"/>
      <c r="B877" s="6"/>
      <c r="C877" s="6"/>
      <c r="D877" s="6"/>
    </row>
    <row r="878" ht="12.75" customHeight="1">
      <c r="A878" s="6"/>
      <c r="B878" s="6"/>
      <c r="C878" s="6"/>
      <c r="D878" s="6"/>
    </row>
    <row r="879" ht="12.75" customHeight="1">
      <c r="A879" s="6"/>
      <c r="B879" s="6"/>
      <c r="C879" s="6"/>
      <c r="D879" s="6"/>
    </row>
    <row r="880" ht="12.75" customHeight="1">
      <c r="A880" s="6"/>
      <c r="B880" s="6"/>
      <c r="C880" s="6"/>
      <c r="D880" s="6"/>
    </row>
    <row r="881" ht="12.75" customHeight="1">
      <c r="A881" s="6"/>
      <c r="B881" s="6"/>
      <c r="C881" s="6"/>
      <c r="D881" s="6"/>
    </row>
    <row r="882" ht="12.75" customHeight="1">
      <c r="A882" s="6"/>
      <c r="B882" s="6"/>
      <c r="C882" s="6"/>
      <c r="D882" s="6"/>
    </row>
    <row r="883" ht="12.75" customHeight="1">
      <c r="A883" s="6"/>
      <c r="B883" s="6"/>
      <c r="C883" s="6"/>
      <c r="D883" s="6"/>
    </row>
    <row r="884" ht="12.75" customHeight="1">
      <c r="A884" s="6"/>
      <c r="B884" s="6"/>
      <c r="C884" s="6"/>
      <c r="D884" s="6"/>
    </row>
    <row r="885" ht="12.75" customHeight="1">
      <c r="A885" s="6"/>
      <c r="B885" s="6"/>
      <c r="C885" s="6"/>
      <c r="D885" s="6"/>
    </row>
    <row r="886" ht="12.75" customHeight="1">
      <c r="A886" s="6"/>
      <c r="B886" s="6"/>
      <c r="C886" s="6"/>
      <c r="D886" s="6"/>
    </row>
    <row r="887" ht="12.75" customHeight="1">
      <c r="A887" s="6"/>
      <c r="B887" s="6"/>
      <c r="C887" s="6"/>
      <c r="D887" s="6"/>
    </row>
    <row r="888" ht="12.75" customHeight="1">
      <c r="A888" s="6"/>
      <c r="B888" s="6"/>
      <c r="C888" s="6"/>
      <c r="D888" s="6"/>
    </row>
    <row r="889" ht="12.75" customHeight="1">
      <c r="A889" s="6"/>
      <c r="B889" s="6"/>
      <c r="C889" s="6"/>
      <c r="D889" s="6"/>
    </row>
    <row r="890" ht="12.75" customHeight="1">
      <c r="A890" s="6"/>
      <c r="B890" s="6"/>
      <c r="C890" s="6"/>
      <c r="D890" s="6"/>
    </row>
    <row r="891" ht="12.75" customHeight="1">
      <c r="A891" s="6"/>
      <c r="B891" s="6"/>
      <c r="C891" s="6"/>
      <c r="D891" s="6"/>
    </row>
    <row r="892" ht="12.75" customHeight="1">
      <c r="A892" s="6"/>
      <c r="B892" s="6"/>
      <c r="C892" s="6"/>
      <c r="D892" s="6"/>
    </row>
    <row r="893" ht="12.75" customHeight="1">
      <c r="A893" s="6"/>
      <c r="B893" s="6"/>
      <c r="C893" s="6"/>
      <c r="D893" s="6"/>
    </row>
    <row r="894" ht="12.75" customHeight="1">
      <c r="A894" s="6"/>
      <c r="B894" s="6"/>
      <c r="C894" s="6"/>
      <c r="D894" s="6"/>
    </row>
    <row r="895" ht="12.75" customHeight="1">
      <c r="A895" s="6"/>
      <c r="B895" s="6"/>
      <c r="C895" s="6"/>
      <c r="D895" s="6"/>
    </row>
    <row r="896" ht="12.75" customHeight="1">
      <c r="A896" s="6"/>
      <c r="B896" s="6"/>
      <c r="C896" s="6"/>
      <c r="D896" s="6"/>
    </row>
    <row r="897" ht="12.75" customHeight="1">
      <c r="A897" s="6"/>
      <c r="B897" s="6"/>
      <c r="C897" s="6"/>
      <c r="D897" s="6"/>
    </row>
    <row r="898" ht="12.75" customHeight="1">
      <c r="A898" s="6"/>
      <c r="B898" s="6"/>
      <c r="C898" s="6"/>
      <c r="D898" s="6"/>
    </row>
    <row r="899" ht="12.75" customHeight="1">
      <c r="A899" s="6"/>
      <c r="B899" s="6"/>
      <c r="C899" s="6"/>
      <c r="D899" s="6"/>
    </row>
    <row r="900" ht="12.75" customHeight="1">
      <c r="A900" s="6"/>
      <c r="B900" s="6"/>
      <c r="C900" s="6"/>
      <c r="D900" s="6"/>
    </row>
    <row r="901" ht="12.75" customHeight="1">
      <c r="A901" s="6"/>
      <c r="B901" s="6"/>
      <c r="C901" s="6"/>
      <c r="D901" s="6"/>
    </row>
    <row r="902" ht="12.75" customHeight="1">
      <c r="A902" s="6"/>
      <c r="B902" s="6"/>
      <c r="C902" s="6"/>
      <c r="D902" s="6"/>
    </row>
    <row r="903" ht="12.75" customHeight="1">
      <c r="A903" s="6"/>
      <c r="B903" s="6"/>
      <c r="C903" s="6"/>
      <c r="D903" s="6"/>
    </row>
    <row r="904" ht="12.75" customHeight="1">
      <c r="A904" s="6"/>
      <c r="B904" s="6"/>
      <c r="C904" s="6"/>
      <c r="D904" s="6"/>
    </row>
    <row r="905" ht="12.75" customHeight="1">
      <c r="A905" s="6"/>
      <c r="B905" s="6"/>
      <c r="C905" s="6"/>
      <c r="D905" s="6"/>
    </row>
    <row r="906" ht="12.75" customHeight="1">
      <c r="A906" s="6"/>
      <c r="B906" s="6"/>
      <c r="C906" s="6"/>
      <c r="D906" s="6"/>
    </row>
    <row r="907" ht="12.75" customHeight="1">
      <c r="A907" s="6"/>
      <c r="B907" s="6"/>
      <c r="C907" s="6"/>
      <c r="D907" s="6"/>
    </row>
    <row r="908" ht="12.75" customHeight="1">
      <c r="A908" s="6"/>
      <c r="B908" s="6"/>
      <c r="C908" s="6"/>
      <c r="D908" s="6"/>
    </row>
    <row r="909" ht="12.75" customHeight="1">
      <c r="A909" s="6"/>
      <c r="B909" s="6"/>
      <c r="C909" s="6"/>
      <c r="D909" s="6"/>
    </row>
    <row r="910" ht="12.75" customHeight="1">
      <c r="A910" s="6"/>
      <c r="B910" s="6"/>
      <c r="C910" s="6"/>
      <c r="D910" s="6"/>
    </row>
    <row r="911" ht="12.75" customHeight="1">
      <c r="A911" s="6"/>
      <c r="B911" s="6"/>
      <c r="C911" s="6"/>
      <c r="D911" s="6"/>
    </row>
    <row r="912" ht="12.75" customHeight="1">
      <c r="A912" s="6"/>
      <c r="B912" s="6"/>
      <c r="C912" s="6"/>
      <c r="D912" s="6"/>
    </row>
    <row r="913" ht="12.75" customHeight="1">
      <c r="A913" s="6"/>
      <c r="B913" s="6"/>
      <c r="C913" s="6"/>
      <c r="D913" s="6"/>
    </row>
    <row r="914" ht="12.75" customHeight="1">
      <c r="A914" s="6"/>
      <c r="B914" s="6"/>
      <c r="C914" s="6"/>
      <c r="D914" s="6"/>
    </row>
    <row r="915" ht="12.75" customHeight="1">
      <c r="A915" s="6"/>
      <c r="B915" s="6"/>
      <c r="C915" s="6"/>
      <c r="D915" s="6"/>
    </row>
    <row r="916" ht="12.75" customHeight="1">
      <c r="A916" s="6"/>
      <c r="B916" s="6"/>
      <c r="C916" s="6"/>
      <c r="D916" s="6"/>
    </row>
    <row r="917" ht="12.75" customHeight="1">
      <c r="A917" s="6"/>
      <c r="B917" s="6"/>
      <c r="C917" s="6"/>
      <c r="D917" s="6"/>
    </row>
    <row r="918" ht="12.75" customHeight="1">
      <c r="A918" s="6"/>
      <c r="B918" s="6"/>
      <c r="C918" s="6"/>
      <c r="D918" s="6"/>
    </row>
    <row r="919" ht="12.75" customHeight="1">
      <c r="A919" s="6"/>
      <c r="B919" s="6"/>
      <c r="C919" s="6"/>
      <c r="D919" s="6"/>
    </row>
    <row r="920" ht="12.75" customHeight="1">
      <c r="A920" s="6"/>
      <c r="B920" s="6"/>
      <c r="C920" s="6"/>
      <c r="D920" s="6"/>
    </row>
    <row r="921" ht="12.75" customHeight="1">
      <c r="A921" s="6"/>
      <c r="B921" s="6"/>
      <c r="C921" s="6"/>
      <c r="D921" s="6"/>
    </row>
    <row r="922" ht="12.75" customHeight="1">
      <c r="A922" s="6"/>
      <c r="B922" s="6"/>
      <c r="C922" s="6"/>
      <c r="D922" s="6"/>
    </row>
    <row r="923" ht="12.75" customHeight="1">
      <c r="A923" s="6"/>
      <c r="B923" s="6"/>
      <c r="C923" s="6"/>
      <c r="D923" s="6"/>
    </row>
    <row r="924" ht="12.75" customHeight="1">
      <c r="A924" s="6"/>
      <c r="B924" s="6"/>
      <c r="C924" s="6"/>
      <c r="D924" s="6"/>
    </row>
    <row r="925" ht="12.75" customHeight="1">
      <c r="A925" s="6"/>
      <c r="B925" s="6"/>
      <c r="C925" s="6"/>
      <c r="D925" s="6"/>
    </row>
    <row r="926" ht="12.75" customHeight="1">
      <c r="A926" s="6"/>
      <c r="B926" s="6"/>
      <c r="C926" s="6"/>
      <c r="D926" s="6"/>
    </row>
    <row r="927" ht="12.75" customHeight="1">
      <c r="A927" s="6"/>
      <c r="B927" s="6"/>
      <c r="C927" s="6"/>
      <c r="D927" s="6"/>
    </row>
    <row r="928" ht="12.75" customHeight="1">
      <c r="A928" s="6"/>
      <c r="B928" s="6"/>
      <c r="C928" s="6"/>
      <c r="D928" s="6"/>
    </row>
    <row r="929" ht="12.75" customHeight="1">
      <c r="A929" s="6"/>
      <c r="B929" s="6"/>
      <c r="C929" s="6"/>
      <c r="D929" s="6"/>
    </row>
    <row r="930" ht="12.75" customHeight="1">
      <c r="A930" s="6"/>
      <c r="B930" s="6"/>
      <c r="C930" s="6"/>
      <c r="D930" s="6"/>
    </row>
    <row r="931" ht="12.75" customHeight="1">
      <c r="A931" s="6"/>
      <c r="B931" s="6"/>
      <c r="C931" s="6"/>
      <c r="D931" s="6"/>
    </row>
    <row r="932" ht="12.75" customHeight="1">
      <c r="A932" s="6"/>
      <c r="B932" s="6"/>
      <c r="C932" s="6"/>
      <c r="D932" s="6"/>
    </row>
    <row r="933" ht="12.75" customHeight="1">
      <c r="A933" s="6"/>
      <c r="B933" s="6"/>
      <c r="C933" s="6"/>
      <c r="D933" s="6"/>
    </row>
    <row r="934" ht="12.75" customHeight="1">
      <c r="A934" s="6"/>
      <c r="B934" s="6"/>
      <c r="C934" s="6"/>
      <c r="D934" s="6"/>
    </row>
    <row r="935" ht="12.75" customHeight="1">
      <c r="A935" s="6"/>
      <c r="B935" s="6"/>
      <c r="C935" s="6"/>
      <c r="D935" s="6"/>
    </row>
    <row r="936" ht="12.75" customHeight="1">
      <c r="A936" s="6"/>
      <c r="B936" s="6"/>
      <c r="C936" s="6"/>
      <c r="D936" s="6"/>
    </row>
    <row r="937" ht="12.75" customHeight="1">
      <c r="A937" s="6"/>
      <c r="B937" s="6"/>
      <c r="C937" s="6"/>
      <c r="D937" s="6"/>
    </row>
    <row r="938" ht="12.75" customHeight="1">
      <c r="A938" s="6"/>
      <c r="B938" s="6"/>
      <c r="C938" s="6"/>
      <c r="D938" s="6"/>
    </row>
    <row r="939" ht="12.75" customHeight="1">
      <c r="A939" s="6"/>
      <c r="B939" s="6"/>
      <c r="C939" s="6"/>
      <c r="D939" s="6"/>
    </row>
    <row r="940" ht="12.75" customHeight="1">
      <c r="A940" s="6"/>
      <c r="B940" s="6"/>
      <c r="C940" s="6"/>
      <c r="D940" s="6"/>
    </row>
    <row r="941" ht="12.75" customHeight="1">
      <c r="A941" s="6"/>
      <c r="B941" s="6"/>
      <c r="C941" s="6"/>
      <c r="D941" s="6"/>
    </row>
    <row r="942" ht="12.75" customHeight="1">
      <c r="A942" s="6"/>
      <c r="B942" s="6"/>
      <c r="C942" s="6"/>
      <c r="D942" s="6"/>
    </row>
    <row r="943" ht="12.75" customHeight="1">
      <c r="A943" s="6"/>
      <c r="B943" s="6"/>
      <c r="C943" s="6"/>
      <c r="D943" s="6"/>
    </row>
    <row r="944" ht="12.75" customHeight="1">
      <c r="A944" s="6"/>
      <c r="B944" s="6"/>
      <c r="C944" s="6"/>
      <c r="D944" s="6"/>
    </row>
    <row r="945" ht="12.75" customHeight="1">
      <c r="A945" s="6"/>
      <c r="B945" s="6"/>
      <c r="C945" s="6"/>
      <c r="D945" s="6"/>
    </row>
    <row r="946" ht="12.75" customHeight="1">
      <c r="A946" s="6"/>
      <c r="B946" s="6"/>
      <c r="C946" s="6"/>
      <c r="D946" s="6"/>
    </row>
    <row r="947" ht="12.75" customHeight="1">
      <c r="A947" s="6"/>
      <c r="B947" s="6"/>
      <c r="C947" s="6"/>
      <c r="D947" s="6"/>
    </row>
    <row r="948" ht="12.75" customHeight="1">
      <c r="A948" s="6"/>
      <c r="B948" s="6"/>
      <c r="C948" s="6"/>
      <c r="D948" s="6"/>
    </row>
    <row r="949" ht="12.75" customHeight="1">
      <c r="A949" s="6"/>
      <c r="B949" s="6"/>
      <c r="C949" s="6"/>
      <c r="D949" s="6"/>
    </row>
    <row r="950" ht="12.75" customHeight="1">
      <c r="A950" s="6"/>
      <c r="B950" s="6"/>
      <c r="C950" s="6"/>
      <c r="D950" s="6"/>
    </row>
    <row r="951" ht="12.75" customHeight="1">
      <c r="A951" s="6"/>
      <c r="B951" s="6"/>
      <c r="C951" s="6"/>
      <c r="D951" s="6"/>
    </row>
    <row r="952" ht="12.75" customHeight="1">
      <c r="A952" s="6"/>
      <c r="B952" s="6"/>
      <c r="C952" s="6"/>
      <c r="D952" s="6"/>
    </row>
    <row r="953" ht="12.75" customHeight="1">
      <c r="A953" s="6"/>
      <c r="B953" s="6"/>
      <c r="C953" s="6"/>
      <c r="D953" s="6"/>
    </row>
    <row r="954" ht="12.75" customHeight="1">
      <c r="A954" s="6"/>
      <c r="B954" s="6"/>
      <c r="C954" s="6"/>
      <c r="D954" s="6"/>
    </row>
    <row r="955" ht="12.75" customHeight="1">
      <c r="A955" s="6"/>
      <c r="B955" s="6"/>
      <c r="C955" s="6"/>
      <c r="D955" s="6"/>
    </row>
    <row r="956" ht="12.75" customHeight="1">
      <c r="A956" s="6"/>
      <c r="B956" s="6"/>
      <c r="C956" s="6"/>
      <c r="D956" s="6"/>
    </row>
    <row r="957" ht="12.75" customHeight="1">
      <c r="A957" s="6"/>
      <c r="B957" s="6"/>
      <c r="C957" s="6"/>
      <c r="D957" s="6"/>
    </row>
    <row r="958" ht="12.75" customHeight="1">
      <c r="A958" s="6"/>
      <c r="B958" s="6"/>
      <c r="C958" s="6"/>
      <c r="D958" s="6"/>
    </row>
    <row r="959" ht="12.75" customHeight="1">
      <c r="A959" s="6"/>
      <c r="B959" s="6"/>
      <c r="C959" s="6"/>
      <c r="D959" s="6"/>
    </row>
    <row r="960" ht="12.75" customHeight="1">
      <c r="A960" s="6"/>
      <c r="B960" s="6"/>
      <c r="C960" s="6"/>
      <c r="D960" s="6"/>
    </row>
    <row r="961" ht="12.75" customHeight="1">
      <c r="A961" s="6"/>
      <c r="B961" s="6"/>
      <c r="C961" s="6"/>
      <c r="D961" s="6"/>
    </row>
    <row r="962" ht="12.75" customHeight="1">
      <c r="A962" s="6"/>
      <c r="B962" s="6"/>
      <c r="C962" s="6"/>
      <c r="D962" s="6"/>
    </row>
    <row r="963" ht="12.75" customHeight="1">
      <c r="A963" s="6"/>
      <c r="B963" s="6"/>
      <c r="C963" s="6"/>
      <c r="D963" s="6"/>
    </row>
    <row r="964" ht="12.75" customHeight="1">
      <c r="A964" s="6"/>
      <c r="B964" s="6"/>
      <c r="C964" s="6"/>
      <c r="D964" s="6"/>
    </row>
    <row r="965" ht="12.75" customHeight="1">
      <c r="A965" s="6"/>
      <c r="B965" s="6"/>
      <c r="C965" s="6"/>
      <c r="D965" s="6"/>
    </row>
    <row r="966" ht="12.75" customHeight="1">
      <c r="A966" s="6"/>
      <c r="B966" s="6"/>
      <c r="C966" s="6"/>
      <c r="D966" s="6"/>
    </row>
    <row r="967" ht="12.75" customHeight="1">
      <c r="A967" s="6"/>
      <c r="B967" s="6"/>
      <c r="C967" s="6"/>
      <c r="D967" s="6"/>
    </row>
    <row r="968" ht="12.75" customHeight="1">
      <c r="A968" s="6"/>
      <c r="B968" s="6"/>
      <c r="C968" s="6"/>
      <c r="D968" s="6"/>
    </row>
    <row r="969" ht="12.75" customHeight="1">
      <c r="A969" s="6"/>
      <c r="B969" s="6"/>
      <c r="C969" s="6"/>
      <c r="D969" s="6"/>
    </row>
    <row r="970" ht="12.75" customHeight="1">
      <c r="A970" s="6"/>
      <c r="B970" s="6"/>
      <c r="C970" s="6"/>
      <c r="D970" s="6"/>
    </row>
    <row r="971" ht="12.75" customHeight="1">
      <c r="A971" s="6"/>
      <c r="B971" s="6"/>
      <c r="C971" s="6"/>
      <c r="D971" s="6"/>
    </row>
    <row r="972" ht="12.75" customHeight="1">
      <c r="A972" s="6"/>
      <c r="B972" s="6"/>
      <c r="C972" s="6"/>
      <c r="D972" s="6"/>
    </row>
    <row r="973" ht="12.75" customHeight="1">
      <c r="A973" s="6"/>
      <c r="B973" s="6"/>
      <c r="C973" s="6"/>
      <c r="D973" s="6"/>
    </row>
    <row r="974" ht="12.75" customHeight="1">
      <c r="A974" s="6"/>
      <c r="B974" s="6"/>
      <c r="C974" s="6"/>
      <c r="D974" s="6"/>
    </row>
    <row r="975" ht="12.75" customHeight="1">
      <c r="A975" s="6"/>
      <c r="B975" s="6"/>
      <c r="C975" s="6"/>
      <c r="D975" s="6"/>
    </row>
    <row r="976" ht="12.75" customHeight="1">
      <c r="A976" s="6"/>
      <c r="B976" s="6"/>
      <c r="C976" s="6"/>
      <c r="D976" s="6"/>
    </row>
    <row r="977" ht="12.75" customHeight="1">
      <c r="A977" s="6"/>
      <c r="B977" s="6"/>
      <c r="C977" s="6"/>
      <c r="D977" s="6"/>
    </row>
    <row r="978" ht="12.75" customHeight="1">
      <c r="A978" s="6"/>
      <c r="B978" s="6"/>
      <c r="C978" s="6"/>
      <c r="D978" s="6"/>
    </row>
    <row r="979" ht="12.75" customHeight="1">
      <c r="A979" s="6"/>
      <c r="B979" s="6"/>
      <c r="C979" s="6"/>
      <c r="D979" s="6"/>
    </row>
    <row r="980" ht="12.75" customHeight="1">
      <c r="A980" s="6"/>
      <c r="B980" s="6"/>
      <c r="C980" s="6"/>
      <c r="D980" s="6"/>
    </row>
    <row r="981" ht="12.75" customHeight="1">
      <c r="A981" s="6"/>
      <c r="B981" s="6"/>
      <c r="C981" s="6"/>
      <c r="D981" s="6"/>
    </row>
    <row r="982" ht="12.75" customHeight="1">
      <c r="A982" s="6"/>
      <c r="B982" s="6"/>
      <c r="C982" s="6"/>
      <c r="D982" s="6"/>
    </row>
    <row r="983" ht="12.75" customHeight="1">
      <c r="A983" s="6"/>
      <c r="B983" s="6"/>
      <c r="C983" s="6"/>
      <c r="D983" s="6"/>
    </row>
    <row r="984" ht="12.75" customHeight="1">
      <c r="A984" s="6"/>
      <c r="B984" s="6"/>
      <c r="C984" s="6"/>
      <c r="D984" s="6"/>
    </row>
    <row r="985" ht="12.75" customHeight="1">
      <c r="A985" s="6"/>
      <c r="B985" s="6"/>
      <c r="C985" s="6"/>
      <c r="D985" s="6"/>
    </row>
    <row r="986" ht="12.75" customHeight="1">
      <c r="A986" s="6"/>
      <c r="B986" s="6"/>
      <c r="C986" s="6"/>
      <c r="D986" s="6"/>
    </row>
    <row r="987" ht="12.75" customHeight="1">
      <c r="A987" s="6"/>
      <c r="B987" s="6"/>
      <c r="C987" s="6"/>
      <c r="D987" s="6"/>
    </row>
    <row r="988" ht="12.75" customHeight="1">
      <c r="A988" s="6"/>
      <c r="B988" s="6"/>
      <c r="C988" s="6"/>
      <c r="D988" s="6"/>
    </row>
    <row r="989" ht="12.75" customHeight="1">
      <c r="A989" s="6"/>
      <c r="B989" s="6"/>
      <c r="C989" s="6"/>
      <c r="D989" s="6"/>
    </row>
    <row r="990" ht="12.75" customHeight="1">
      <c r="A990" s="6"/>
      <c r="B990" s="6"/>
      <c r="C990" s="6"/>
      <c r="D990" s="6"/>
    </row>
    <row r="991" ht="12.75" customHeight="1">
      <c r="A991" s="6"/>
      <c r="B991" s="6"/>
      <c r="C991" s="6"/>
      <c r="D991" s="6"/>
    </row>
    <row r="992" ht="12.75" customHeight="1">
      <c r="A992" s="6"/>
      <c r="B992" s="6"/>
      <c r="C992" s="6"/>
      <c r="D992" s="6"/>
    </row>
    <row r="993" ht="12.75" customHeight="1">
      <c r="A993" s="6"/>
      <c r="B993" s="6"/>
      <c r="C993" s="6"/>
      <c r="D993" s="6"/>
    </row>
    <row r="994" ht="12.75" customHeight="1">
      <c r="A994" s="6"/>
      <c r="B994" s="6"/>
      <c r="C994" s="6"/>
      <c r="D994" s="6"/>
    </row>
    <row r="995" ht="12.75" customHeight="1">
      <c r="A995" s="6"/>
      <c r="B995" s="6"/>
      <c r="C995" s="6"/>
      <c r="D995" s="6"/>
    </row>
    <row r="996" ht="12.75" customHeight="1">
      <c r="A996" s="6"/>
      <c r="B996" s="6"/>
      <c r="C996" s="6"/>
      <c r="D996" s="6"/>
    </row>
    <row r="997" ht="12.75" customHeight="1">
      <c r="A997" s="6"/>
      <c r="B997" s="6"/>
      <c r="C997" s="6"/>
      <c r="D997" s="6"/>
    </row>
    <row r="998" ht="12.75" customHeight="1">
      <c r="A998" s="6"/>
      <c r="B998" s="6"/>
      <c r="C998" s="6"/>
      <c r="D998" s="6"/>
    </row>
    <row r="999" ht="12.75" customHeight="1">
      <c r="A999" s="6"/>
      <c r="B999" s="6"/>
      <c r="C999" s="6"/>
      <c r="D999" s="6"/>
    </row>
    <row r="1000" ht="12.75" customHeight="1">
      <c r="A1000" s="6"/>
      <c r="B1000" s="6"/>
      <c r="C1000" s="6"/>
      <c r="D1000" s="6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71"/>
  </cols>
  <sheetData>
    <row r="1" ht="12.75" customHeight="1">
      <c r="A1" s="14" t="s">
        <v>182</v>
      </c>
    </row>
    <row r="2" ht="12.75" customHeight="1">
      <c r="A2" s="14" t="s">
        <v>183</v>
      </c>
    </row>
    <row r="3" ht="12.75" customHeight="1">
      <c r="A3" s="14"/>
    </row>
    <row r="4" ht="12.75" customHeight="1">
      <c r="A4" s="14" t="s">
        <v>184</v>
      </c>
    </row>
    <row r="5" ht="15.0" customHeight="1">
      <c r="A5" s="22" t="s">
        <v>185</v>
      </c>
    </row>
    <row r="6" ht="12.75" customHeight="1">
      <c r="A6" s="14" t="s">
        <v>186</v>
      </c>
    </row>
    <row r="7" ht="12.75" customHeight="1">
      <c r="A7" s="14" t="s">
        <v>187</v>
      </c>
    </row>
    <row r="8" ht="12.75" customHeight="1">
      <c r="A8" s="14" t="s">
        <v>188</v>
      </c>
    </row>
    <row r="9" ht="12.75" customHeight="1">
      <c r="A9" s="14" t="s">
        <v>189</v>
      </c>
    </row>
    <row r="10" ht="12.75" customHeight="1">
      <c r="A10" s="14" t="s">
        <v>190</v>
      </c>
    </row>
    <row r="11" ht="12.75" customHeight="1">
      <c r="A11" s="14"/>
    </row>
    <row r="12" ht="12.75" customHeight="1">
      <c r="A12" s="14" t="s">
        <v>191</v>
      </c>
    </row>
    <row r="13" ht="12.75" customHeight="1">
      <c r="A13" s="14" t="s">
        <v>192</v>
      </c>
    </row>
    <row r="14" ht="12.75" customHeight="1">
      <c r="A14" s="14" t="s">
        <v>193</v>
      </c>
    </row>
    <row r="15" ht="12.75" customHeight="1">
      <c r="A15" s="14" t="s">
        <v>194</v>
      </c>
    </row>
    <row r="16" ht="12.75" customHeight="1">
      <c r="A16" s="14" t="s">
        <v>195</v>
      </c>
    </row>
    <row r="17" ht="12.75" customHeight="1">
      <c r="A17" s="14" t="s">
        <v>196</v>
      </c>
    </row>
    <row r="18" ht="12.75" customHeight="1">
      <c r="A18" s="14" t="s">
        <v>197</v>
      </c>
    </row>
    <row r="19" ht="12.75" customHeight="1">
      <c r="A19" s="14" t="s">
        <v>198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